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janprointl.sharepoint.com/teams/JPSICorporate-Ops/Shared Documents/2024 Operations Department/Quartely Awards/Presidents Club Rankings/Presidents Club/Presidents Club 2025/"/>
    </mc:Choice>
  </mc:AlternateContent>
  <xr:revisionPtr revIDLastSave="0" documentId="8_{38A4AD54-0E10-4D3C-9A3A-6D21CBEDC6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utside Sales" sheetId="1" r:id="rId1"/>
  </sheets>
  <definedNames>
    <definedName name="_xlnm._FilterDatabase" localSheetId="0" hidden="1">'Outside Sales'!$A$2:$AG$387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9" i="1" l="1"/>
  <c r="AA349" i="1" s="1"/>
  <c r="Z384" i="1"/>
  <c r="AA384" i="1" s="1"/>
  <c r="Z365" i="1"/>
  <c r="AA365" i="1" s="1"/>
  <c r="Z290" i="1"/>
  <c r="AA290" i="1" s="1"/>
  <c r="Z304" i="1"/>
  <c r="AA304" i="1" s="1"/>
  <c r="V215" i="1"/>
  <c r="Z245" i="1" l="1"/>
  <c r="Z305" i="1"/>
  <c r="AA305" i="1" s="1"/>
  <c r="Z368" i="1"/>
  <c r="AA368" i="1" s="1"/>
  <c r="Z378" i="1"/>
  <c r="AA378" i="1" s="1"/>
  <c r="Z362" i="1" l="1"/>
  <c r="AA362" i="1" s="1"/>
  <c r="Z109" i="1"/>
  <c r="X39" i="1"/>
  <c r="X139" i="1" l="1"/>
  <c r="Z351" i="1" l="1"/>
  <c r="AA351" i="1" s="1"/>
  <c r="X132" i="1" l="1"/>
  <c r="Z331" i="1" l="1"/>
  <c r="U331" i="1" l="1"/>
  <c r="V331" i="1"/>
  <c r="N331" i="1"/>
  <c r="AA331" i="1" l="1"/>
  <c r="Z70" i="1"/>
  <c r="Z92" i="1"/>
  <c r="Z7" i="1"/>
  <c r="V152" i="1"/>
  <c r="U152" i="1"/>
  <c r="N152" i="1"/>
  <c r="I152" i="1"/>
  <c r="Z386" i="1"/>
  <c r="N386" i="1"/>
  <c r="Z321" i="1"/>
  <c r="U321" i="1"/>
  <c r="N321" i="1"/>
  <c r="I321" i="1"/>
  <c r="Z328" i="1"/>
  <c r="AA328" i="1" s="1"/>
  <c r="U328" i="1"/>
  <c r="Z374" i="1"/>
  <c r="V374" i="1"/>
  <c r="U374" i="1"/>
  <c r="N374" i="1"/>
  <c r="I374" i="1"/>
  <c r="Z385" i="1"/>
  <c r="AA385" i="1" s="1"/>
  <c r="U385" i="1"/>
  <c r="Z20" i="1"/>
  <c r="V20" i="1"/>
  <c r="N20" i="1"/>
  <c r="I20" i="1"/>
  <c r="Z29" i="1"/>
  <c r="V29" i="1"/>
  <c r="N29" i="1"/>
  <c r="I29" i="1"/>
  <c r="Z280" i="1"/>
  <c r="V280" i="1"/>
  <c r="N280" i="1"/>
  <c r="I280" i="1"/>
  <c r="Z123" i="1"/>
  <c r="V123" i="1"/>
  <c r="N123" i="1"/>
  <c r="I123" i="1"/>
  <c r="Z355" i="1"/>
  <c r="AA355" i="1" s="1"/>
  <c r="U355" i="1"/>
  <c r="Z383" i="1"/>
  <c r="V383" i="1"/>
  <c r="U383" i="1"/>
  <c r="N383" i="1"/>
  <c r="I383" i="1"/>
  <c r="Z203" i="1"/>
  <c r="V203" i="1"/>
  <c r="N203" i="1"/>
  <c r="I203" i="1"/>
  <c r="Z380" i="1"/>
  <c r="V380" i="1"/>
  <c r="U380" i="1"/>
  <c r="N380" i="1"/>
  <c r="I380" i="1"/>
  <c r="Z379" i="1"/>
  <c r="AA379" i="1" s="1"/>
  <c r="U379" i="1"/>
  <c r="Z335" i="1"/>
  <c r="V335" i="1"/>
  <c r="N335" i="1"/>
  <c r="I335" i="1"/>
  <c r="Z215" i="1"/>
  <c r="U215" i="1"/>
  <c r="N215" i="1"/>
  <c r="Z178" i="1"/>
  <c r="V178" i="1"/>
  <c r="N178" i="1"/>
  <c r="I178" i="1"/>
  <c r="V377" i="1"/>
  <c r="U377" i="1"/>
  <c r="N377" i="1"/>
  <c r="I377" i="1"/>
  <c r="Z260" i="1"/>
  <c r="V260" i="1"/>
  <c r="N260" i="1"/>
  <c r="Z376" i="1"/>
  <c r="V376" i="1"/>
  <c r="U376" i="1"/>
  <c r="Z375" i="1"/>
  <c r="V375" i="1"/>
  <c r="U375" i="1"/>
  <c r="N375" i="1"/>
  <c r="I375" i="1"/>
  <c r="Z343" i="1"/>
  <c r="V343" i="1"/>
  <c r="U343" i="1"/>
  <c r="N343" i="1"/>
  <c r="I343" i="1"/>
  <c r="Z259" i="1"/>
  <c r="V259" i="1"/>
  <c r="N259" i="1"/>
  <c r="I259" i="1"/>
  <c r="Z348" i="1"/>
  <c r="V348" i="1"/>
  <c r="N348" i="1"/>
  <c r="I348" i="1"/>
  <c r="Z258" i="1"/>
  <c r="V258" i="1"/>
  <c r="N258" i="1"/>
  <c r="I258" i="1"/>
  <c r="Z372" i="1"/>
  <c r="V372" i="1"/>
  <c r="U372" i="1"/>
  <c r="N372" i="1"/>
  <c r="I372" i="1"/>
  <c r="Z59" i="1"/>
  <c r="V59" i="1"/>
  <c r="N59" i="1"/>
  <c r="I59" i="1"/>
  <c r="Z367" i="1"/>
  <c r="V367" i="1"/>
  <c r="U367" i="1"/>
  <c r="Z366" i="1"/>
  <c r="V366" i="1"/>
  <c r="U366" i="1"/>
  <c r="Z177" i="1"/>
  <c r="V177" i="1"/>
  <c r="N177" i="1"/>
  <c r="I177" i="1"/>
  <c r="Z283" i="1"/>
  <c r="AA283" i="1" s="1"/>
  <c r="Z364" i="1"/>
  <c r="AA364" i="1" s="1"/>
  <c r="U364" i="1"/>
  <c r="Z324" i="1"/>
  <c r="V324" i="1"/>
  <c r="N324" i="1"/>
  <c r="Z359" i="1"/>
  <c r="V359" i="1"/>
  <c r="U359" i="1"/>
  <c r="N359" i="1"/>
  <c r="I359" i="1"/>
  <c r="Z358" i="1"/>
  <c r="V358" i="1"/>
  <c r="U358" i="1"/>
  <c r="N358" i="1"/>
  <c r="I358" i="1"/>
  <c r="Z357" i="1"/>
  <c r="V357" i="1"/>
  <c r="U357" i="1"/>
  <c r="N357" i="1"/>
  <c r="I357" i="1"/>
  <c r="Z309" i="1"/>
  <c r="AA309" i="1" s="1"/>
  <c r="Z354" i="1"/>
  <c r="V354" i="1"/>
  <c r="U354" i="1"/>
  <c r="N354" i="1"/>
  <c r="I354" i="1"/>
  <c r="Z353" i="1"/>
  <c r="V353" i="1"/>
  <c r="U353" i="1"/>
  <c r="N353" i="1"/>
  <c r="I353" i="1"/>
  <c r="Z336" i="1"/>
  <c r="V336" i="1"/>
  <c r="U336" i="1"/>
  <c r="N336" i="1"/>
  <c r="I336" i="1"/>
  <c r="Z382" i="1"/>
  <c r="V382" i="1"/>
  <c r="U382" i="1"/>
  <c r="N382" i="1"/>
  <c r="I382" i="1"/>
  <c r="Z337" i="1"/>
  <c r="AA337" i="1" s="1"/>
  <c r="U337" i="1"/>
  <c r="Z352" i="1"/>
  <c r="V352" i="1"/>
  <c r="U352" i="1"/>
  <c r="Z185" i="1"/>
  <c r="V185" i="1"/>
  <c r="N185" i="1"/>
  <c r="I185" i="1"/>
  <c r="Z363" i="1"/>
  <c r="V363" i="1"/>
  <c r="N363" i="1"/>
  <c r="I363" i="1"/>
  <c r="Z198" i="1"/>
  <c r="V198" i="1"/>
  <c r="N198" i="1"/>
  <c r="Z285" i="1"/>
  <c r="V285" i="1"/>
  <c r="U285" i="1"/>
  <c r="N285" i="1"/>
  <c r="I285" i="1"/>
  <c r="Z350" i="1"/>
  <c r="V350" i="1"/>
  <c r="U350" i="1"/>
  <c r="N350" i="1"/>
  <c r="Z226" i="1"/>
  <c r="V226" i="1"/>
  <c r="N226" i="1"/>
  <c r="I226" i="1"/>
  <c r="Z342" i="1"/>
  <c r="V342" i="1"/>
  <c r="U342" i="1"/>
  <c r="N342" i="1"/>
  <c r="I342" i="1"/>
  <c r="Z341" i="1"/>
  <c r="V341" i="1"/>
  <c r="U341" i="1"/>
  <c r="N341" i="1"/>
  <c r="Z381" i="1"/>
  <c r="V381" i="1"/>
  <c r="U381" i="1"/>
  <c r="N381" i="1"/>
  <c r="I381" i="1"/>
  <c r="Z340" i="1"/>
  <c r="V340" i="1"/>
  <c r="U340" i="1"/>
  <c r="Z176" i="1"/>
  <c r="V176" i="1"/>
  <c r="N176" i="1"/>
  <c r="I176" i="1"/>
  <c r="Z232" i="1"/>
  <c r="V232" i="1"/>
  <c r="N232" i="1"/>
  <c r="I232" i="1"/>
  <c r="Z339" i="1"/>
  <c r="V339" i="1"/>
  <c r="U339" i="1"/>
  <c r="N339" i="1"/>
  <c r="I339" i="1"/>
  <c r="Z338" i="1"/>
  <c r="V338" i="1"/>
  <c r="U338" i="1"/>
  <c r="N338" i="1"/>
  <c r="I338" i="1"/>
  <c r="Z275" i="1"/>
  <c r="V275" i="1"/>
  <c r="U275" i="1"/>
  <c r="Z184" i="1"/>
  <c r="V184" i="1"/>
  <c r="N184" i="1"/>
  <c r="I184" i="1"/>
  <c r="Z330" i="1"/>
  <c r="V330" i="1"/>
  <c r="U330" i="1"/>
  <c r="N330" i="1"/>
  <c r="I330" i="1"/>
  <c r="Z329" i="1"/>
  <c r="V329" i="1"/>
  <c r="U329" i="1"/>
  <c r="Z306" i="1"/>
  <c r="V306" i="1"/>
  <c r="U306" i="1"/>
  <c r="N306" i="1"/>
  <c r="I306" i="1"/>
  <c r="Z322" i="1"/>
  <c r="V322" i="1"/>
  <c r="U322" i="1"/>
  <c r="N322" i="1"/>
  <c r="I322" i="1"/>
  <c r="Z301" i="1"/>
  <c r="V301" i="1"/>
  <c r="U301" i="1"/>
  <c r="N301" i="1"/>
  <c r="I301" i="1"/>
  <c r="Z327" i="1"/>
  <c r="V327" i="1"/>
  <c r="U327" i="1"/>
  <c r="N327" i="1"/>
  <c r="I327" i="1"/>
  <c r="Z175" i="1"/>
  <c r="V175" i="1"/>
  <c r="N175" i="1"/>
  <c r="I175" i="1"/>
  <c r="Z199" i="1"/>
  <c r="V199" i="1"/>
  <c r="Z326" i="1"/>
  <c r="V326" i="1"/>
  <c r="U326" i="1"/>
  <c r="N326" i="1"/>
  <c r="I326" i="1"/>
  <c r="Z325" i="1"/>
  <c r="AA325" i="1" s="1"/>
  <c r="Z213" i="1"/>
  <c r="AA213" i="1" s="1"/>
  <c r="U213" i="1"/>
  <c r="Z315" i="1"/>
  <c r="V315" i="1"/>
  <c r="U315" i="1"/>
  <c r="Z312" i="1"/>
  <c r="V312" i="1"/>
  <c r="U312" i="1"/>
  <c r="N312" i="1"/>
  <c r="I312" i="1"/>
  <c r="Z214" i="1"/>
  <c r="V214" i="1"/>
  <c r="U214" i="1"/>
  <c r="Z320" i="1"/>
  <c r="V320" i="1"/>
  <c r="U320" i="1"/>
  <c r="N320" i="1"/>
  <c r="I320" i="1"/>
  <c r="Z135" i="1"/>
  <c r="V135" i="1"/>
  <c r="N135" i="1"/>
  <c r="I135" i="1"/>
  <c r="Z134" i="1"/>
  <c r="V134" i="1"/>
  <c r="N134" i="1"/>
  <c r="I134" i="1"/>
  <c r="Z319" i="1"/>
  <c r="AA319" i="1" s="1"/>
  <c r="Z318" i="1"/>
  <c r="V318" i="1"/>
  <c r="U318" i="1"/>
  <c r="N318" i="1"/>
  <c r="I318" i="1"/>
  <c r="Z316" i="1"/>
  <c r="V316" i="1"/>
  <c r="U316" i="1"/>
  <c r="N316" i="1"/>
  <c r="Z310" i="1"/>
  <c r="V310" i="1"/>
  <c r="U310" i="1"/>
  <c r="Z38" i="1"/>
  <c r="V38" i="1"/>
  <c r="N38" i="1"/>
  <c r="I38" i="1"/>
  <c r="Z317" i="1"/>
  <c r="AA317" i="1" s="1"/>
  <c r="U317" i="1"/>
  <c r="Z174" i="1"/>
  <c r="V174" i="1"/>
  <c r="N174" i="1"/>
  <c r="I174" i="1"/>
  <c r="Z219" i="1"/>
  <c r="AA219" i="1" s="1"/>
  <c r="U219" i="1"/>
  <c r="Z314" i="1"/>
  <c r="V314" i="1"/>
  <c r="U314" i="1"/>
  <c r="N314" i="1"/>
  <c r="I314" i="1"/>
  <c r="Z313" i="1"/>
  <c r="V313" i="1"/>
  <c r="U313" i="1"/>
  <c r="N313" i="1"/>
  <c r="I313" i="1"/>
  <c r="Z173" i="1"/>
  <c r="V173" i="1"/>
  <c r="N173" i="1"/>
  <c r="I173" i="1"/>
  <c r="Z279" i="1"/>
  <c r="V279" i="1"/>
  <c r="N279" i="1"/>
  <c r="I279" i="1"/>
  <c r="Z307" i="1"/>
  <c r="V307" i="1"/>
  <c r="U307" i="1"/>
  <c r="N307" i="1"/>
  <c r="I307" i="1"/>
  <c r="Z311" i="1"/>
  <c r="V311" i="1"/>
  <c r="U311" i="1"/>
  <c r="N311" i="1"/>
  <c r="I311" i="1"/>
  <c r="Z241" i="1"/>
  <c r="V241" i="1"/>
  <c r="U241" i="1"/>
  <c r="N241" i="1"/>
  <c r="Z308" i="1"/>
  <c r="V308" i="1"/>
  <c r="U308" i="1"/>
  <c r="N308" i="1"/>
  <c r="I308" i="1"/>
  <c r="Z302" i="1"/>
  <c r="V302" i="1"/>
  <c r="U302" i="1"/>
  <c r="N302" i="1"/>
  <c r="I302" i="1"/>
  <c r="Z130" i="1"/>
  <c r="V130" i="1"/>
  <c r="N130" i="1"/>
  <c r="I130" i="1"/>
  <c r="Z60" i="1"/>
  <c r="V60" i="1"/>
  <c r="U60" i="1"/>
  <c r="Z297" i="1"/>
  <c r="V297" i="1"/>
  <c r="U297" i="1"/>
  <c r="N297" i="1"/>
  <c r="I297" i="1"/>
  <c r="Z35" i="1"/>
  <c r="V35" i="1"/>
  <c r="N35" i="1"/>
  <c r="I35" i="1"/>
  <c r="Z129" i="1"/>
  <c r="V129" i="1"/>
  <c r="N129" i="1"/>
  <c r="I129" i="1"/>
  <c r="Z231" i="1"/>
  <c r="V231" i="1"/>
  <c r="N231" i="1"/>
  <c r="I231" i="1"/>
  <c r="Z37" i="1"/>
  <c r="V37" i="1"/>
  <c r="N37" i="1"/>
  <c r="I37" i="1"/>
  <c r="Z181" i="1"/>
  <c r="V181" i="1"/>
  <c r="N181" i="1"/>
  <c r="Z303" i="1"/>
  <c r="AA303" i="1" s="1"/>
  <c r="Z300" i="1"/>
  <c r="V300" i="1"/>
  <c r="U300" i="1"/>
  <c r="N300" i="1"/>
  <c r="I300" i="1"/>
  <c r="Z145" i="1"/>
  <c r="V145" i="1"/>
  <c r="N145" i="1"/>
  <c r="I145" i="1"/>
  <c r="Z299" i="1"/>
  <c r="V299" i="1"/>
  <c r="U299" i="1"/>
  <c r="N299" i="1"/>
  <c r="I299" i="1"/>
  <c r="Z298" i="1"/>
  <c r="V298" i="1"/>
  <c r="U298" i="1"/>
  <c r="N298" i="1"/>
  <c r="I298" i="1"/>
  <c r="Z296" i="1"/>
  <c r="V296" i="1"/>
  <c r="U296" i="1"/>
  <c r="Z295" i="1"/>
  <c r="V295" i="1"/>
  <c r="U295" i="1"/>
  <c r="N295" i="1"/>
  <c r="I295" i="1"/>
  <c r="Z34" i="1"/>
  <c r="V34" i="1"/>
  <c r="N34" i="1"/>
  <c r="I34" i="1"/>
  <c r="Z294" i="1"/>
  <c r="V294" i="1"/>
  <c r="U294" i="1"/>
  <c r="N294" i="1"/>
  <c r="I294" i="1"/>
  <c r="Z293" i="1"/>
  <c r="V293" i="1"/>
  <c r="U293" i="1"/>
  <c r="N293" i="1"/>
  <c r="I293" i="1"/>
  <c r="Z286" i="1"/>
  <c r="V286" i="1"/>
  <c r="U286" i="1"/>
  <c r="N286" i="1"/>
  <c r="I286" i="1"/>
  <c r="Z273" i="1"/>
  <c r="V273" i="1"/>
  <c r="U273" i="1"/>
  <c r="N273" i="1"/>
  <c r="I273" i="1"/>
  <c r="Z289" i="1"/>
  <c r="V289" i="1"/>
  <c r="U289" i="1"/>
  <c r="N289" i="1"/>
  <c r="I289" i="1"/>
  <c r="Z274" i="1"/>
  <c r="V274" i="1"/>
  <c r="U274" i="1"/>
  <c r="N274" i="1"/>
  <c r="I274" i="1"/>
  <c r="Z292" i="1"/>
  <c r="V292" i="1"/>
  <c r="U292" i="1"/>
  <c r="N292" i="1"/>
  <c r="I292" i="1"/>
  <c r="V291" i="1"/>
  <c r="U291" i="1"/>
  <c r="N291" i="1"/>
  <c r="I291" i="1"/>
  <c r="Z248" i="1"/>
  <c r="V248" i="1"/>
  <c r="U248" i="1"/>
  <c r="N248" i="1"/>
  <c r="I248" i="1"/>
  <c r="Z269" i="1"/>
  <c r="V269" i="1"/>
  <c r="U269" i="1"/>
  <c r="Z197" i="1"/>
  <c r="V197" i="1"/>
  <c r="N197" i="1"/>
  <c r="I197" i="1"/>
  <c r="Z284" i="1"/>
  <c r="V284" i="1"/>
  <c r="U284" i="1"/>
  <c r="N284" i="1"/>
  <c r="I284" i="1"/>
  <c r="Z216" i="1"/>
  <c r="V216" i="1"/>
  <c r="U216" i="1"/>
  <c r="N216" i="1"/>
  <c r="I216" i="1"/>
  <c r="Z288" i="1"/>
  <c r="V288" i="1"/>
  <c r="U288" i="1"/>
  <c r="N288" i="1"/>
  <c r="I288" i="1"/>
  <c r="Z287" i="1"/>
  <c r="V287" i="1"/>
  <c r="U287" i="1"/>
  <c r="N287" i="1"/>
  <c r="Z180" i="1"/>
  <c r="V180" i="1"/>
  <c r="N180" i="1"/>
  <c r="I180" i="1"/>
  <c r="Z257" i="1"/>
  <c r="V257" i="1"/>
  <c r="N257" i="1"/>
  <c r="Z282" i="1"/>
  <c r="V282" i="1"/>
  <c r="U282" i="1"/>
  <c r="N282" i="1"/>
  <c r="I282" i="1"/>
  <c r="Z268" i="1"/>
  <c r="V268" i="1"/>
  <c r="U268" i="1"/>
  <c r="N268" i="1"/>
  <c r="I268" i="1"/>
  <c r="Z271" i="1"/>
  <c r="V271" i="1"/>
  <c r="U271" i="1"/>
  <c r="N271" i="1"/>
  <c r="I271" i="1"/>
  <c r="Z266" i="1"/>
  <c r="V266" i="1"/>
  <c r="U266" i="1"/>
  <c r="N266" i="1"/>
  <c r="I266" i="1"/>
  <c r="Z270" i="1"/>
  <c r="V270" i="1"/>
  <c r="U270" i="1"/>
  <c r="N270" i="1"/>
  <c r="I270" i="1"/>
  <c r="Z254" i="1"/>
  <c r="V254" i="1"/>
  <c r="U254" i="1"/>
  <c r="N254" i="1"/>
  <c r="I254" i="1"/>
  <c r="Z272" i="1"/>
  <c r="V272" i="1"/>
  <c r="U272" i="1"/>
  <c r="N272" i="1"/>
  <c r="I272" i="1"/>
  <c r="Z373" i="1"/>
  <c r="V373" i="1"/>
  <c r="N373" i="1"/>
  <c r="I373" i="1"/>
  <c r="Z200" i="1"/>
  <c r="V200" i="1"/>
  <c r="N200" i="1"/>
  <c r="I200" i="1"/>
  <c r="Z240" i="1"/>
  <c r="V240" i="1"/>
  <c r="U240" i="1"/>
  <c r="N240" i="1"/>
  <c r="I240" i="1"/>
  <c r="Z267" i="1"/>
  <c r="V267" i="1"/>
  <c r="U267" i="1"/>
  <c r="N267" i="1"/>
  <c r="I267" i="1"/>
  <c r="Z188" i="1"/>
  <c r="V188" i="1"/>
  <c r="U188" i="1"/>
  <c r="N188" i="1"/>
  <c r="I188" i="1"/>
  <c r="Z247" i="1"/>
  <c r="V247" i="1"/>
  <c r="U247" i="1"/>
  <c r="N247" i="1"/>
  <c r="I247" i="1"/>
  <c r="Z196" i="1"/>
  <c r="V196" i="1"/>
  <c r="N196" i="1"/>
  <c r="I196" i="1"/>
  <c r="Z265" i="1"/>
  <c r="V265" i="1"/>
  <c r="U265" i="1"/>
  <c r="N265" i="1"/>
  <c r="I265" i="1"/>
  <c r="Z264" i="1"/>
  <c r="V264" i="1"/>
  <c r="U264" i="1"/>
  <c r="N264" i="1"/>
  <c r="I264" i="1"/>
  <c r="Z236" i="1"/>
  <c r="V236" i="1"/>
  <c r="U236" i="1"/>
  <c r="N236" i="1"/>
  <c r="I236" i="1"/>
  <c r="Z263" i="1"/>
  <c r="V263" i="1"/>
  <c r="U263" i="1"/>
  <c r="N263" i="1"/>
  <c r="I263" i="1"/>
  <c r="Z253" i="1"/>
  <c r="AA253" i="1" s="1"/>
  <c r="U253" i="1"/>
  <c r="Z252" i="1"/>
  <c r="V252" i="1"/>
  <c r="U252" i="1"/>
  <c r="N252" i="1"/>
  <c r="I252" i="1"/>
  <c r="Z251" i="1"/>
  <c r="V251" i="1"/>
  <c r="U251" i="1"/>
  <c r="N251" i="1"/>
  <c r="I251" i="1"/>
  <c r="Z58" i="1"/>
  <c r="V58" i="1"/>
  <c r="N58" i="1"/>
  <c r="I58" i="1"/>
  <c r="V245" i="1"/>
  <c r="U245" i="1"/>
  <c r="N245" i="1"/>
  <c r="I245" i="1"/>
  <c r="Z217" i="1"/>
  <c r="V217" i="1"/>
  <c r="U217" i="1"/>
  <c r="N217" i="1"/>
  <c r="I217" i="1"/>
  <c r="Z250" i="1"/>
  <c r="V250" i="1"/>
  <c r="U250" i="1"/>
  <c r="N250" i="1"/>
  <c r="I250" i="1"/>
  <c r="Z225" i="1"/>
  <c r="V225" i="1"/>
  <c r="N225" i="1"/>
  <c r="I225" i="1"/>
  <c r="Z249" i="1"/>
  <c r="V249" i="1"/>
  <c r="U249" i="1"/>
  <c r="N249" i="1"/>
  <c r="I249" i="1"/>
  <c r="Z190" i="1"/>
  <c r="V190" i="1"/>
  <c r="U190" i="1"/>
  <c r="Z243" i="1"/>
  <c r="V243" i="1"/>
  <c r="U243" i="1"/>
  <c r="N243" i="1"/>
  <c r="I243" i="1"/>
  <c r="Z234" i="1"/>
  <c r="V234" i="1"/>
  <c r="U234" i="1"/>
  <c r="Z277" i="1"/>
  <c r="V277" i="1"/>
  <c r="N277" i="1"/>
  <c r="I277" i="1"/>
  <c r="Z278" i="1"/>
  <c r="V278" i="1"/>
  <c r="N278" i="1"/>
  <c r="I278" i="1"/>
  <c r="Z246" i="1"/>
  <c r="V246" i="1"/>
  <c r="U246" i="1"/>
  <c r="N246" i="1"/>
  <c r="I246" i="1"/>
  <c r="Z281" i="1"/>
  <c r="V281" i="1"/>
  <c r="N281" i="1"/>
  <c r="I281" i="1"/>
  <c r="Z244" i="1"/>
  <c r="V244" i="1"/>
  <c r="U244" i="1"/>
  <c r="N244" i="1"/>
  <c r="I244" i="1"/>
  <c r="Z238" i="1"/>
  <c r="V238" i="1"/>
  <c r="U238" i="1"/>
  <c r="N238" i="1"/>
  <c r="I238" i="1"/>
  <c r="Z242" i="1"/>
  <c r="V242" i="1"/>
  <c r="U242" i="1"/>
  <c r="Z193" i="1"/>
  <c r="V193" i="1"/>
  <c r="U193" i="1"/>
  <c r="N193" i="1"/>
  <c r="I193" i="1"/>
  <c r="Z142" i="1"/>
  <c r="V142" i="1"/>
  <c r="N142" i="1"/>
  <c r="I142" i="1"/>
  <c r="Z220" i="1"/>
  <c r="V220" i="1"/>
  <c r="U220" i="1"/>
  <c r="N220" i="1"/>
  <c r="I220" i="1"/>
  <c r="Z237" i="1"/>
  <c r="U237" i="1"/>
  <c r="Q237" i="1"/>
  <c r="V237" i="1" s="1"/>
  <c r="N237" i="1"/>
  <c r="I237" i="1"/>
  <c r="Z371" i="1"/>
  <c r="V371" i="1"/>
  <c r="N371" i="1"/>
  <c r="I371" i="1"/>
  <c r="Z33" i="1"/>
  <c r="V33" i="1"/>
  <c r="N33" i="1"/>
  <c r="I33" i="1"/>
  <c r="Z239" i="1"/>
  <c r="V239" i="1"/>
  <c r="U239" i="1"/>
  <c r="N239" i="1"/>
  <c r="I239" i="1"/>
  <c r="Z229" i="1"/>
  <c r="V229" i="1"/>
  <c r="N229" i="1"/>
  <c r="I229" i="1"/>
  <c r="Z218" i="1"/>
  <c r="V218" i="1"/>
  <c r="U218" i="1"/>
  <c r="N218" i="1"/>
  <c r="I218" i="1"/>
  <c r="Z262" i="1"/>
  <c r="V262" i="1"/>
  <c r="N262" i="1"/>
  <c r="I262" i="1"/>
  <c r="Z221" i="1"/>
  <c r="V221" i="1"/>
  <c r="U221" i="1"/>
  <c r="N221" i="1"/>
  <c r="I221" i="1"/>
  <c r="Z233" i="1"/>
  <c r="V233" i="1"/>
  <c r="U233" i="1"/>
  <c r="N233" i="1"/>
  <c r="I233" i="1"/>
  <c r="Z235" i="1"/>
  <c r="V235" i="1"/>
  <c r="U235" i="1"/>
  <c r="N235" i="1"/>
  <c r="I235" i="1"/>
  <c r="Z230" i="1"/>
  <c r="V230" i="1"/>
  <c r="N230" i="1"/>
  <c r="I230" i="1"/>
  <c r="Z192" i="1"/>
  <c r="V192" i="1"/>
  <c r="U192" i="1"/>
  <c r="N192" i="1"/>
  <c r="I192" i="1"/>
  <c r="Z210" i="1"/>
  <c r="V210" i="1"/>
  <c r="U210" i="1"/>
  <c r="N210" i="1"/>
  <c r="I210" i="1"/>
  <c r="Z5" i="1"/>
  <c r="V5" i="1"/>
  <c r="N5" i="1"/>
  <c r="I5" i="1"/>
  <c r="Z256" i="1"/>
  <c r="V256" i="1"/>
  <c r="N256" i="1"/>
  <c r="I256" i="1"/>
  <c r="Z191" i="1"/>
  <c r="V191" i="1"/>
  <c r="U191" i="1"/>
  <c r="N191" i="1"/>
  <c r="I191" i="1"/>
  <c r="Z212" i="1"/>
  <c r="V212" i="1"/>
  <c r="U212" i="1"/>
  <c r="N212" i="1"/>
  <c r="I212" i="1"/>
  <c r="Z169" i="1"/>
  <c r="V169" i="1"/>
  <c r="U169" i="1"/>
  <c r="N169" i="1"/>
  <c r="I169" i="1"/>
  <c r="Z211" i="1"/>
  <c r="V211" i="1"/>
  <c r="U211" i="1"/>
  <c r="N211" i="1"/>
  <c r="I211" i="1"/>
  <c r="Z179" i="1"/>
  <c r="V179" i="1"/>
  <c r="N179" i="1"/>
  <c r="I179" i="1"/>
  <c r="Z209" i="1"/>
  <c r="V209" i="1"/>
  <c r="U209" i="1"/>
  <c r="N209" i="1"/>
  <c r="I209" i="1"/>
  <c r="Z224" i="1"/>
  <c r="V224" i="1"/>
  <c r="N224" i="1"/>
  <c r="I224" i="1"/>
  <c r="Z208" i="1"/>
  <c r="V208" i="1"/>
  <c r="U208" i="1"/>
  <c r="N208" i="1"/>
  <c r="I208" i="1"/>
  <c r="Z206" i="1"/>
  <c r="V206" i="1"/>
  <c r="U206" i="1"/>
  <c r="N206" i="1"/>
  <c r="I206" i="1"/>
  <c r="Z205" i="1"/>
  <c r="V205" i="1"/>
  <c r="U205" i="1"/>
  <c r="N205" i="1"/>
  <c r="I205" i="1"/>
  <c r="Z207" i="1"/>
  <c r="V207" i="1"/>
  <c r="U207" i="1"/>
  <c r="N207" i="1"/>
  <c r="I207" i="1"/>
  <c r="Z3" i="1"/>
  <c r="V3" i="1"/>
  <c r="N3" i="1"/>
  <c r="I3" i="1"/>
  <c r="Z141" i="1"/>
  <c r="V141" i="1"/>
  <c r="N141" i="1"/>
  <c r="I141" i="1"/>
  <c r="Z204" i="1"/>
  <c r="V204" i="1"/>
  <c r="U204" i="1"/>
  <c r="N204" i="1"/>
  <c r="I204" i="1"/>
  <c r="Z202" i="1"/>
  <c r="V202" i="1"/>
  <c r="N202" i="1"/>
  <c r="I202" i="1"/>
  <c r="Z187" i="1"/>
  <c r="V187" i="1"/>
  <c r="U187" i="1"/>
  <c r="N187" i="1"/>
  <c r="I187" i="1"/>
  <c r="Z160" i="1"/>
  <c r="V160" i="1"/>
  <c r="U160" i="1"/>
  <c r="N160" i="1"/>
  <c r="I160" i="1"/>
  <c r="Z57" i="1"/>
  <c r="V57" i="1"/>
  <c r="N57" i="1"/>
  <c r="I57" i="1"/>
  <c r="Z136" i="1"/>
  <c r="V136" i="1"/>
  <c r="U136" i="1"/>
  <c r="N136" i="1"/>
  <c r="Z334" i="1"/>
  <c r="V334" i="1"/>
  <c r="N334" i="1"/>
  <c r="I334" i="1"/>
  <c r="Z189" i="1"/>
  <c r="V189" i="1"/>
  <c r="U189" i="1"/>
  <c r="N189" i="1"/>
  <c r="I189" i="1"/>
  <c r="Z347" i="1"/>
  <c r="V347" i="1"/>
  <c r="N347" i="1"/>
  <c r="I347" i="1"/>
  <c r="Z168" i="1"/>
  <c r="V168" i="1"/>
  <c r="U168" i="1"/>
  <c r="N168" i="1"/>
  <c r="I168" i="1"/>
  <c r="Z138" i="1"/>
  <c r="V138" i="1"/>
  <c r="U138" i="1"/>
  <c r="N138" i="1"/>
  <c r="I138" i="1"/>
  <c r="Z166" i="1"/>
  <c r="V166" i="1"/>
  <c r="U166" i="1"/>
  <c r="N166" i="1"/>
  <c r="I166" i="1"/>
  <c r="Z361" i="1"/>
  <c r="V361" i="1"/>
  <c r="N361" i="1"/>
  <c r="I361" i="1"/>
  <c r="Z159" i="1"/>
  <c r="V159" i="1"/>
  <c r="U159" i="1"/>
  <c r="N159" i="1"/>
  <c r="I159" i="1"/>
  <c r="Z186" i="1"/>
  <c r="V186" i="1"/>
  <c r="U186" i="1"/>
  <c r="N186" i="1"/>
  <c r="I186" i="1"/>
  <c r="Z165" i="1"/>
  <c r="V165" i="1"/>
  <c r="U165" i="1"/>
  <c r="N165" i="1"/>
  <c r="Z156" i="1"/>
  <c r="V156" i="1"/>
  <c r="U156" i="1"/>
  <c r="N156" i="1"/>
  <c r="I156" i="1"/>
  <c r="Z167" i="1"/>
  <c r="V167" i="1"/>
  <c r="U167" i="1"/>
  <c r="N167" i="1"/>
  <c r="I167" i="1"/>
  <c r="Z346" i="1"/>
  <c r="V346" i="1"/>
  <c r="N346" i="1"/>
  <c r="I346" i="1"/>
  <c r="Z144" i="1"/>
  <c r="V144" i="1"/>
  <c r="N144" i="1"/>
  <c r="I144" i="1"/>
  <c r="Z163" i="1"/>
  <c r="U163" i="1"/>
  <c r="Q163" i="1"/>
  <c r="V163" i="1" s="1"/>
  <c r="N163" i="1"/>
  <c r="G163" i="1"/>
  <c r="F163" i="1"/>
  <c r="Z172" i="1"/>
  <c r="V172" i="1"/>
  <c r="N172" i="1"/>
  <c r="I172" i="1"/>
  <c r="Z164" i="1"/>
  <c r="V164" i="1"/>
  <c r="U164" i="1"/>
  <c r="N164" i="1"/>
  <c r="I164" i="1"/>
  <c r="Z146" i="1"/>
  <c r="V146" i="1"/>
  <c r="U146" i="1"/>
  <c r="N146" i="1"/>
  <c r="I146" i="1"/>
  <c r="Z139" i="1"/>
  <c r="V139" i="1"/>
  <c r="U139" i="1"/>
  <c r="N139" i="1"/>
  <c r="I139" i="1"/>
  <c r="Z162" i="1"/>
  <c r="V162" i="1"/>
  <c r="U162" i="1"/>
  <c r="N162" i="1"/>
  <c r="I162" i="1"/>
  <c r="Z161" i="1"/>
  <c r="V161" i="1"/>
  <c r="U161" i="1"/>
  <c r="N161" i="1"/>
  <c r="I161" i="1"/>
  <c r="Z114" i="1"/>
  <c r="V114" i="1"/>
  <c r="U114" i="1"/>
  <c r="N114" i="1"/>
  <c r="I114" i="1"/>
  <c r="Z195" i="1"/>
  <c r="V195" i="1"/>
  <c r="N195" i="1"/>
  <c r="I195" i="1"/>
  <c r="Z153" i="1"/>
  <c r="V153" i="1"/>
  <c r="U153" i="1"/>
  <c r="N153" i="1"/>
  <c r="I153" i="1"/>
  <c r="Z4" i="1"/>
  <c r="V4" i="1"/>
  <c r="N4" i="1"/>
  <c r="I4" i="1"/>
  <c r="Z158" i="1"/>
  <c r="V158" i="1"/>
  <c r="U158" i="1"/>
  <c r="N158" i="1"/>
  <c r="I158" i="1"/>
  <c r="Z150" i="1"/>
  <c r="V150" i="1"/>
  <c r="U150" i="1"/>
  <c r="N150" i="1"/>
  <c r="I150" i="1"/>
  <c r="Z137" i="1"/>
  <c r="V137" i="1"/>
  <c r="U137" i="1"/>
  <c r="N137" i="1"/>
  <c r="I137" i="1"/>
  <c r="Z126" i="1"/>
  <c r="V126" i="1"/>
  <c r="U126" i="1"/>
  <c r="N126" i="1"/>
  <c r="I126" i="1"/>
  <c r="Z151" i="1"/>
  <c r="V151" i="1"/>
  <c r="U151" i="1"/>
  <c r="N151" i="1"/>
  <c r="I151" i="1"/>
  <c r="Z147" i="1"/>
  <c r="V147" i="1"/>
  <c r="U147" i="1"/>
  <c r="N147" i="1"/>
  <c r="I147" i="1"/>
  <c r="Z115" i="1"/>
  <c r="V115" i="1"/>
  <c r="U115" i="1"/>
  <c r="N115" i="1"/>
  <c r="I115" i="1"/>
  <c r="Z157" i="1"/>
  <c r="V157" i="1"/>
  <c r="U157" i="1"/>
  <c r="N157" i="1"/>
  <c r="I157" i="1"/>
  <c r="Z148" i="1"/>
  <c r="V148" i="1"/>
  <c r="U148" i="1"/>
  <c r="N148" i="1"/>
  <c r="I148" i="1"/>
  <c r="Z155" i="1"/>
  <c r="V155" i="1"/>
  <c r="U155" i="1"/>
  <c r="N155" i="1"/>
  <c r="I155" i="1"/>
  <c r="W132" i="1"/>
  <c r="Z132" i="1" s="1"/>
  <c r="V132" i="1"/>
  <c r="U132" i="1"/>
  <c r="N132" i="1"/>
  <c r="I132" i="1"/>
  <c r="Z117" i="1"/>
  <c r="V117" i="1"/>
  <c r="U117" i="1"/>
  <c r="Z120" i="1"/>
  <c r="V120" i="1"/>
  <c r="U120" i="1"/>
  <c r="N120" i="1"/>
  <c r="I120" i="1"/>
  <c r="Z149" i="1"/>
  <c r="V149" i="1"/>
  <c r="U149" i="1"/>
  <c r="N149" i="1"/>
  <c r="I149" i="1"/>
  <c r="Z133" i="1"/>
  <c r="V133" i="1"/>
  <c r="N133" i="1"/>
  <c r="I133" i="1"/>
  <c r="Z261" i="1"/>
  <c r="V261" i="1"/>
  <c r="N261" i="1"/>
  <c r="I261" i="1"/>
  <c r="Z36" i="1"/>
  <c r="V36" i="1"/>
  <c r="N36" i="1"/>
  <c r="I36" i="1"/>
  <c r="Z194" i="1"/>
  <c r="V194" i="1"/>
  <c r="N194" i="1"/>
  <c r="Z333" i="1"/>
  <c r="V333" i="1"/>
  <c r="N333" i="1"/>
  <c r="I333" i="1"/>
  <c r="Z111" i="1"/>
  <c r="V111" i="1"/>
  <c r="U111" i="1"/>
  <c r="N111" i="1"/>
  <c r="I111" i="1"/>
  <c r="Z32" i="1"/>
  <c r="V32" i="1"/>
  <c r="N32" i="1"/>
  <c r="I32" i="1"/>
  <c r="Z56" i="1"/>
  <c r="V56" i="1"/>
  <c r="N56" i="1"/>
  <c r="I56" i="1"/>
  <c r="Z345" i="1"/>
  <c r="V345" i="1"/>
  <c r="N345" i="1"/>
  <c r="I345" i="1"/>
  <c r="Z131" i="1"/>
  <c r="V131" i="1"/>
  <c r="U131" i="1"/>
  <c r="N131" i="1"/>
  <c r="I131" i="1"/>
  <c r="Z118" i="1"/>
  <c r="V118" i="1"/>
  <c r="U118" i="1"/>
  <c r="N118" i="1"/>
  <c r="I118" i="1"/>
  <c r="Z124" i="1"/>
  <c r="V124" i="1"/>
  <c r="U124" i="1"/>
  <c r="N124" i="1"/>
  <c r="I124" i="1"/>
  <c r="Z121" i="1"/>
  <c r="V121" i="1"/>
  <c r="U121" i="1"/>
  <c r="N121" i="1"/>
  <c r="I121" i="1"/>
  <c r="Z127" i="1"/>
  <c r="V127" i="1"/>
  <c r="U127" i="1"/>
  <c r="N127" i="1"/>
  <c r="I127" i="1"/>
  <c r="Z31" i="1"/>
  <c r="O31" i="1"/>
  <c r="V31" i="1" s="1"/>
  <c r="N31" i="1"/>
  <c r="I31" i="1"/>
  <c r="Z106" i="1"/>
  <c r="V106" i="1"/>
  <c r="U106" i="1"/>
  <c r="N106" i="1"/>
  <c r="I106" i="1"/>
  <c r="Z125" i="1"/>
  <c r="V125" i="1"/>
  <c r="U125" i="1"/>
  <c r="N125" i="1"/>
  <c r="I125" i="1"/>
  <c r="Z201" i="1"/>
  <c r="V201" i="1"/>
  <c r="N201" i="1"/>
  <c r="I201" i="1"/>
  <c r="Z119" i="1"/>
  <c r="V119" i="1"/>
  <c r="U119" i="1"/>
  <c r="N119" i="1"/>
  <c r="I119" i="1"/>
  <c r="Z171" i="1"/>
  <c r="V171" i="1"/>
  <c r="N171" i="1"/>
  <c r="I171" i="1"/>
  <c r="Z116" i="1"/>
  <c r="V116" i="1"/>
  <c r="U116" i="1"/>
  <c r="N116" i="1"/>
  <c r="I116" i="1"/>
  <c r="Z102" i="1"/>
  <c r="V102" i="1"/>
  <c r="U102" i="1"/>
  <c r="N102" i="1"/>
  <c r="I102" i="1"/>
  <c r="Z223" i="1"/>
  <c r="V223" i="1"/>
  <c r="N223" i="1"/>
  <c r="I223" i="1"/>
  <c r="Z170" i="1"/>
  <c r="V170" i="1"/>
  <c r="N170" i="1"/>
  <c r="I170" i="1"/>
  <c r="Z107" i="1"/>
  <c r="V107" i="1"/>
  <c r="U107" i="1"/>
  <c r="Z113" i="1"/>
  <c r="V113" i="1"/>
  <c r="U113" i="1"/>
  <c r="N113" i="1"/>
  <c r="I113" i="1"/>
  <c r="V109" i="1"/>
  <c r="U109" i="1"/>
  <c r="N109" i="1"/>
  <c r="I109" i="1"/>
  <c r="Z154" i="1"/>
  <c r="V154" i="1"/>
  <c r="N154" i="1"/>
  <c r="I154" i="1"/>
  <c r="Z112" i="1"/>
  <c r="V112" i="1"/>
  <c r="U112" i="1"/>
  <c r="N112" i="1"/>
  <c r="I112" i="1"/>
  <c r="Z105" i="1"/>
  <c r="V105" i="1"/>
  <c r="U105" i="1"/>
  <c r="N105" i="1"/>
  <c r="I105" i="1"/>
  <c r="Z108" i="1"/>
  <c r="V108" i="1"/>
  <c r="U108" i="1"/>
  <c r="N108" i="1"/>
  <c r="I108" i="1"/>
  <c r="Z101" i="1"/>
  <c r="V101" i="1"/>
  <c r="U101" i="1"/>
  <c r="N101" i="1"/>
  <c r="I101" i="1"/>
  <c r="Z356" i="1"/>
  <c r="V356" i="1"/>
  <c r="N356" i="1"/>
  <c r="I356" i="1"/>
  <c r="Z255" i="1"/>
  <c r="V255" i="1"/>
  <c r="N255" i="1"/>
  <c r="I255" i="1"/>
  <c r="Z98" i="1"/>
  <c r="V98" i="1"/>
  <c r="U98" i="1"/>
  <c r="N98" i="1"/>
  <c r="I98" i="1"/>
  <c r="Z110" i="1"/>
  <c r="V110" i="1"/>
  <c r="U110" i="1"/>
  <c r="N110" i="1"/>
  <c r="I110" i="1"/>
  <c r="Z94" i="1"/>
  <c r="V94" i="1"/>
  <c r="U94" i="1"/>
  <c r="N94" i="1"/>
  <c r="I94" i="1"/>
  <c r="Z360" i="1"/>
  <c r="V360" i="1"/>
  <c r="N360" i="1"/>
  <c r="I360" i="1"/>
  <c r="Z82" i="1"/>
  <c r="V82" i="1"/>
  <c r="U82" i="1"/>
  <c r="N82" i="1"/>
  <c r="I82" i="1"/>
  <c r="Z86" i="1"/>
  <c r="V86" i="1"/>
  <c r="U86" i="1"/>
  <c r="N86" i="1"/>
  <c r="I86" i="1"/>
  <c r="Z183" i="1"/>
  <c r="O183" i="1"/>
  <c r="V183" i="1" s="1"/>
  <c r="N183" i="1"/>
  <c r="I183" i="1"/>
  <c r="Z104" i="1"/>
  <c r="V104" i="1"/>
  <c r="U104" i="1"/>
  <c r="N104" i="1"/>
  <c r="I104" i="1"/>
  <c r="Z93" i="1"/>
  <c r="V93" i="1"/>
  <c r="U93" i="1"/>
  <c r="N93" i="1"/>
  <c r="I93" i="1"/>
  <c r="Z122" i="1"/>
  <c r="V122" i="1"/>
  <c r="N122" i="1"/>
  <c r="I122" i="1"/>
  <c r="Z53" i="1"/>
  <c r="V53" i="1"/>
  <c r="U53" i="1"/>
  <c r="N53" i="1"/>
  <c r="I53" i="1"/>
  <c r="Z103" i="1"/>
  <c r="V103" i="1"/>
  <c r="U103" i="1"/>
  <c r="N103" i="1"/>
  <c r="I103" i="1"/>
  <c r="Z95" i="1"/>
  <c r="V95" i="1"/>
  <c r="U95" i="1"/>
  <c r="N95" i="1"/>
  <c r="I95" i="1"/>
  <c r="Z39" i="1"/>
  <c r="U39" i="1"/>
  <c r="S39" i="1"/>
  <c r="V39" i="1" s="1"/>
  <c r="N39" i="1"/>
  <c r="I39" i="1"/>
  <c r="Z97" i="1"/>
  <c r="V97" i="1"/>
  <c r="U97" i="1"/>
  <c r="N97" i="1"/>
  <c r="I97" i="1"/>
  <c r="V92" i="1"/>
  <c r="U92" i="1"/>
  <c r="N92" i="1"/>
  <c r="I92" i="1"/>
  <c r="Z100" i="1"/>
  <c r="V100" i="1"/>
  <c r="U100" i="1"/>
  <c r="N100" i="1"/>
  <c r="I100" i="1"/>
  <c r="Z55" i="1"/>
  <c r="V55" i="1"/>
  <c r="N55" i="1"/>
  <c r="I55" i="1"/>
  <c r="Z85" i="1"/>
  <c r="V85" i="1"/>
  <c r="U85" i="1"/>
  <c r="N85" i="1"/>
  <c r="I85" i="1"/>
  <c r="Z87" i="1"/>
  <c r="V87" i="1"/>
  <c r="U87" i="1"/>
  <c r="N87" i="1"/>
  <c r="I87" i="1"/>
  <c r="Z99" i="1"/>
  <c r="V99" i="1"/>
  <c r="U99" i="1"/>
  <c r="N99" i="1"/>
  <c r="I99" i="1"/>
  <c r="Z88" i="1"/>
  <c r="V88" i="1"/>
  <c r="U88" i="1"/>
  <c r="N88" i="1"/>
  <c r="I88" i="1"/>
  <c r="Z96" i="1"/>
  <c r="V96" i="1"/>
  <c r="U96" i="1"/>
  <c r="N96" i="1"/>
  <c r="I96" i="1"/>
  <c r="Z84" i="1"/>
  <c r="V84" i="1"/>
  <c r="U84" i="1"/>
  <c r="N84" i="1"/>
  <c r="I84" i="1"/>
  <c r="Z140" i="1"/>
  <c r="V140" i="1"/>
  <c r="N140" i="1"/>
  <c r="I140" i="1"/>
  <c r="Z182" i="1"/>
  <c r="V182" i="1"/>
  <c r="N182" i="1"/>
  <c r="I182" i="1"/>
  <c r="Z143" i="1"/>
  <c r="V143" i="1"/>
  <c r="N143" i="1"/>
  <c r="I143" i="1"/>
  <c r="Z91" i="1"/>
  <c r="V91" i="1"/>
  <c r="U91" i="1"/>
  <c r="N91" i="1"/>
  <c r="I91" i="1"/>
  <c r="Z62" i="1"/>
  <c r="V62" i="1"/>
  <c r="U62" i="1"/>
  <c r="N62" i="1"/>
  <c r="I62" i="1"/>
  <c r="Z90" i="1"/>
  <c r="U90" i="1"/>
  <c r="O90" i="1"/>
  <c r="V90" i="1" s="1"/>
  <c r="N90" i="1"/>
  <c r="I90" i="1"/>
  <c r="Z89" i="1"/>
  <c r="V89" i="1"/>
  <c r="U89" i="1"/>
  <c r="N89" i="1"/>
  <c r="I89" i="1"/>
  <c r="Z83" i="1"/>
  <c r="V83" i="1"/>
  <c r="U83" i="1"/>
  <c r="N83" i="1"/>
  <c r="I83" i="1"/>
  <c r="Z370" i="1"/>
  <c r="V370" i="1"/>
  <c r="N370" i="1"/>
  <c r="I370" i="1"/>
  <c r="Z128" i="1"/>
  <c r="V128" i="1"/>
  <c r="N128" i="1"/>
  <c r="I128" i="1"/>
  <c r="Z81" i="1"/>
  <c r="V81" i="1"/>
  <c r="U81" i="1"/>
  <c r="N81" i="1"/>
  <c r="I81" i="1"/>
  <c r="Z80" i="1"/>
  <c r="V80" i="1"/>
  <c r="U80" i="1"/>
  <c r="N80" i="1"/>
  <c r="I80" i="1"/>
  <c r="Z75" i="1"/>
  <c r="V75" i="1"/>
  <c r="U75" i="1"/>
  <c r="N75" i="1"/>
  <c r="I75" i="1"/>
  <c r="Z77" i="1"/>
  <c r="V77" i="1"/>
  <c r="U77" i="1"/>
  <c r="N77" i="1"/>
  <c r="I77" i="1"/>
  <c r="Z344" i="1"/>
  <c r="V344" i="1"/>
  <c r="N344" i="1"/>
  <c r="I344" i="1"/>
  <c r="Z78" i="1"/>
  <c r="V78" i="1"/>
  <c r="U78" i="1"/>
  <c r="N78" i="1"/>
  <c r="I78" i="1"/>
  <c r="Z79" i="1"/>
  <c r="V79" i="1"/>
  <c r="U79" i="1"/>
  <c r="N79" i="1"/>
  <c r="I79" i="1"/>
  <c r="Z228" i="1"/>
  <c r="V228" i="1"/>
  <c r="N228" i="1"/>
  <c r="I228" i="1"/>
  <c r="Z276" i="1"/>
  <c r="V276" i="1"/>
  <c r="N276" i="1"/>
  <c r="I276" i="1"/>
  <c r="Z69" i="1"/>
  <c r="V69" i="1"/>
  <c r="U69" i="1"/>
  <c r="N69" i="1"/>
  <c r="I69" i="1"/>
  <c r="Z66" i="1"/>
  <c r="V66" i="1"/>
  <c r="U66" i="1"/>
  <c r="N66" i="1"/>
  <c r="I66" i="1"/>
  <c r="Z76" i="1"/>
  <c r="V76" i="1"/>
  <c r="U76" i="1"/>
  <c r="N76" i="1"/>
  <c r="I76" i="1"/>
  <c r="Z74" i="1"/>
  <c r="V74" i="1"/>
  <c r="U74" i="1"/>
  <c r="N74" i="1"/>
  <c r="I74" i="1"/>
  <c r="V70" i="1"/>
  <c r="U70" i="1"/>
  <c r="N70" i="1"/>
  <c r="I70" i="1"/>
  <c r="Z65" i="1"/>
  <c r="V65" i="1"/>
  <c r="U65" i="1"/>
  <c r="N65" i="1"/>
  <c r="I65" i="1"/>
  <c r="W68" i="1"/>
  <c r="Z68" i="1" s="1"/>
  <c r="V68" i="1"/>
  <c r="U68" i="1"/>
  <c r="K68" i="1"/>
  <c r="N68" i="1" s="1"/>
  <c r="I68" i="1"/>
  <c r="Z332" i="1"/>
  <c r="V332" i="1"/>
  <c r="N332" i="1"/>
  <c r="I332" i="1"/>
  <c r="Z64" i="1"/>
  <c r="V64" i="1"/>
  <c r="U64" i="1"/>
  <c r="N64" i="1"/>
  <c r="I64" i="1"/>
  <c r="Z71" i="1"/>
  <c r="V71" i="1"/>
  <c r="U71" i="1"/>
  <c r="N71" i="1"/>
  <c r="Z67" i="1"/>
  <c r="V67" i="1"/>
  <c r="U67" i="1"/>
  <c r="N67" i="1"/>
  <c r="I67" i="1"/>
  <c r="Z73" i="1"/>
  <c r="V73" i="1"/>
  <c r="U73" i="1"/>
  <c r="N73" i="1"/>
  <c r="I73" i="1"/>
  <c r="Z72" i="1"/>
  <c r="V72" i="1"/>
  <c r="U72" i="1"/>
  <c r="N72" i="1"/>
  <c r="I72" i="1"/>
  <c r="Z54" i="1"/>
  <c r="V54" i="1"/>
  <c r="N54" i="1"/>
  <c r="I54" i="1"/>
  <c r="Z63" i="1"/>
  <c r="V63" i="1"/>
  <c r="U63" i="1"/>
  <c r="N63" i="1"/>
  <c r="I63" i="1"/>
  <c r="Z227" i="1"/>
  <c r="O227" i="1"/>
  <c r="V227" i="1" s="1"/>
  <c r="N227" i="1"/>
  <c r="I227" i="1"/>
  <c r="Z52" i="1"/>
  <c r="V52" i="1"/>
  <c r="U52" i="1"/>
  <c r="N52" i="1"/>
  <c r="I52" i="1"/>
  <c r="Z44" i="1"/>
  <c r="V44" i="1"/>
  <c r="U44" i="1"/>
  <c r="N44" i="1"/>
  <c r="I44" i="1"/>
  <c r="Z49" i="1"/>
  <c r="V49" i="1"/>
  <c r="U49" i="1"/>
  <c r="N49" i="1"/>
  <c r="I49" i="1"/>
  <c r="Z222" i="1"/>
  <c r="V222" i="1"/>
  <c r="N222" i="1"/>
  <c r="I222" i="1"/>
  <c r="Z61" i="1"/>
  <c r="V61" i="1"/>
  <c r="U61" i="1"/>
  <c r="N61" i="1"/>
  <c r="I61" i="1"/>
  <c r="Z51" i="1"/>
  <c r="V51" i="1"/>
  <c r="U51" i="1"/>
  <c r="N51" i="1"/>
  <c r="I51" i="1"/>
  <c r="Z43" i="1"/>
  <c r="V43" i="1"/>
  <c r="U43" i="1"/>
  <c r="N43" i="1"/>
  <c r="I43" i="1"/>
  <c r="Z48" i="1"/>
  <c r="V48" i="1"/>
  <c r="U48" i="1"/>
  <c r="N48" i="1"/>
  <c r="I48" i="1"/>
  <c r="Z323" i="1"/>
  <c r="V323" i="1"/>
  <c r="N323" i="1"/>
  <c r="I323" i="1"/>
  <c r="Z28" i="1"/>
  <c r="V28" i="1"/>
  <c r="N28" i="1"/>
  <c r="I28" i="1"/>
  <c r="Z47" i="1"/>
  <c r="V47" i="1"/>
  <c r="U47" i="1"/>
  <c r="N47" i="1"/>
  <c r="I47" i="1"/>
  <c r="Z50" i="1"/>
  <c r="V50" i="1"/>
  <c r="U50" i="1"/>
  <c r="N50" i="1"/>
  <c r="I50" i="1"/>
  <c r="Z45" i="1"/>
  <c r="V45" i="1"/>
  <c r="U45" i="1"/>
  <c r="N45" i="1"/>
  <c r="I45" i="1"/>
  <c r="Z46" i="1"/>
  <c r="V46" i="1"/>
  <c r="U46" i="1"/>
  <c r="N46" i="1"/>
  <c r="I46" i="1"/>
  <c r="Z40" i="1"/>
  <c r="V40" i="1"/>
  <c r="U40" i="1"/>
  <c r="N40" i="1"/>
  <c r="I40" i="1"/>
  <c r="Z15" i="1"/>
  <c r="V15" i="1"/>
  <c r="U15" i="1"/>
  <c r="N15" i="1"/>
  <c r="I15" i="1"/>
  <c r="Z369" i="1"/>
  <c r="V369" i="1"/>
  <c r="N369" i="1"/>
  <c r="I369" i="1"/>
  <c r="Z41" i="1"/>
  <c r="V41" i="1"/>
  <c r="U41" i="1"/>
  <c r="N41" i="1"/>
  <c r="I41" i="1"/>
  <c r="Z26" i="1"/>
  <c r="V26" i="1"/>
  <c r="U26" i="1"/>
  <c r="N26" i="1"/>
  <c r="I26" i="1"/>
  <c r="Z23" i="1"/>
  <c r="V23" i="1"/>
  <c r="U23" i="1"/>
  <c r="N23" i="1"/>
  <c r="I23" i="1"/>
  <c r="Z25" i="1"/>
  <c r="V25" i="1"/>
  <c r="U25" i="1"/>
  <c r="N25" i="1"/>
  <c r="I25" i="1"/>
  <c r="Z22" i="1"/>
  <c r="V22" i="1"/>
  <c r="U22" i="1"/>
  <c r="N22" i="1"/>
  <c r="I22" i="1"/>
  <c r="Z24" i="1"/>
  <c r="V24" i="1"/>
  <c r="U24" i="1"/>
  <c r="N24" i="1"/>
  <c r="I24" i="1"/>
  <c r="Z27" i="1"/>
  <c r="V27" i="1"/>
  <c r="U27" i="1"/>
  <c r="N27" i="1"/>
  <c r="I27" i="1"/>
  <c r="Z42" i="1"/>
  <c r="V42" i="1"/>
  <c r="U42" i="1"/>
  <c r="N42" i="1"/>
  <c r="I42" i="1"/>
  <c r="Z30" i="1"/>
  <c r="V30" i="1"/>
  <c r="N30" i="1"/>
  <c r="I30" i="1"/>
  <c r="Z21" i="1"/>
  <c r="V21" i="1"/>
  <c r="U21" i="1"/>
  <c r="N21" i="1"/>
  <c r="I21" i="1"/>
  <c r="Z14" i="1"/>
  <c r="U14" i="1"/>
  <c r="S14" i="1"/>
  <c r="V14" i="1" s="1"/>
  <c r="N14" i="1"/>
  <c r="I14" i="1"/>
  <c r="Z18" i="1"/>
  <c r="V18" i="1"/>
  <c r="U18" i="1"/>
  <c r="N18" i="1"/>
  <c r="I18" i="1"/>
  <c r="Z16" i="1"/>
  <c r="V16" i="1"/>
  <c r="U16" i="1"/>
  <c r="N16" i="1"/>
  <c r="I16" i="1"/>
  <c r="Z19" i="1"/>
  <c r="V19" i="1"/>
  <c r="U19" i="1"/>
  <c r="N19" i="1"/>
  <c r="I19" i="1"/>
  <c r="Z17" i="1"/>
  <c r="V17" i="1"/>
  <c r="U17" i="1"/>
  <c r="N17" i="1"/>
  <c r="I17" i="1"/>
  <c r="Z13" i="1"/>
  <c r="V13" i="1"/>
  <c r="U13" i="1"/>
  <c r="N13" i="1"/>
  <c r="I13" i="1"/>
  <c r="Z11" i="1"/>
  <c r="V11" i="1"/>
  <c r="U11" i="1"/>
  <c r="N11" i="1"/>
  <c r="I11" i="1"/>
  <c r="Z12" i="1"/>
  <c r="V12" i="1"/>
  <c r="U12" i="1"/>
  <c r="N12" i="1"/>
  <c r="I12" i="1"/>
  <c r="Z6" i="1"/>
  <c r="V6" i="1"/>
  <c r="U6" i="1"/>
  <c r="N6" i="1"/>
  <c r="I6" i="1"/>
  <c r="Z10" i="1"/>
  <c r="V10" i="1"/>
  <c r="U10" i="1"/>
  <c r="N10" i="1"/>
  <c r="I10" i="1"/>
  <c r="Z9" i="1"/>
  <c r="V9" i="1"/>
  <c r="U9" i="1"/>
  <c r="N9" i="1"/>
  <c r="I9" i="1"/>
  <c r="Z8" i="1"/>
  <c r="V8" i="1"/>
  <c r="U8" i="1"/>
  <c r="N8" i="1"/>
  <c r="I8" i="1"/>
  <c r="V7" i="1"/>
  <c r="U7" i="1"/>
  <c r="N7" i="1"/>
  <c r="I7" i="1"/>
  <c r="AA245" i="1" l="1"/>
  <c r="AA152" i="1"/>
  <c r="AA109" i="1"/>
  <c r="AA296" i="1"/>
  <c r="AA275" i="1"/>
  <c r="AA232" i="1"/>
  <c r="AA306" i="1"/>
  <c r="AA212" i="1"/>
  <c r="AA295" i="1"/>
  <c r="AA242" i="1"/>
  <c r="AA234" i="1"/>
  <c r="AA198" i="1"/>
  <c r="AA352" i="1"/>
  <c r="AA123" i="1"/>
  <c r="AA20" i="1"/>
  <c r="AA366" i="1"/>
  <c r="I163" i="1"/>
  <c r="AA163" i="1" s="1"/>
  <c r="AA282" i="1"/>
  <c r="AA211" i="1"/>
  <c r="AA271" i="1"/>
  <c r="AA45" i="1"/>
  <c r="AA62" i="1"/>
  <c r="AA104" i="1"/>
  <c r="AA86" i="1"/>
  <c r="AA195" i="1"/>
  <c r="AA146" i="1"/>
  <c r="AA224" i="1"/>
  <c r="AA169" i="1"/>
  <c r="AA58" i="1"/>
  <c r="AA270" i="1"/>
  <c r="AA288" i="1"/>
  <c r="AA318" i="1"/>
  <c r="AA184" i="1"/>
  <c r="AA100" i="1"/>
  <c r="AA182" i="1"/>
  <c r="AA214" i="1"/>
  <c r="AA199" i="1"/>
  <c r="AA67" i="1"/>
  <c r="AA65" i="1"/>
  <c r="AA344" i="1"/>
  <c r="AA336" i="1"/>
  <c r="AA369" i="1"/>
  <c r="AA40" i="1"/>
  <c r="AA69" i="1"/>
  <c r="AA89" i="1"/>
  <c r="AA122" i="1"/>
  <c r="AA131" i="1"/>
  <c r="AA155" i="1"/>
  <c r="AA153" i="1"/>
  <c r="AA334" i="1"/>
  <c r="AA229" i="1"/>
  <c r="AA263" i="1"/>
  <c r="AA240" i="1"/>
  <c r="AA257" i="1"/>
  <c r="AA274" i="1"/>
  <c r="AA175" i="1"/>
  <c r="AA330" i="1"/>
  <c r="AA226" i="1"/>
  <c r="AA51" i="1"/>
  <c r="AA332" i="1"/>
  <c r="AA92" i="1"/>
  <c r="AA154" i="1"/>
  <c r="AA118" i="1"/>
  <c r="AA32" i="1"/>
  <c r="AA141" i="1"/>
  <c r="AA371" i="1"/>
  <c r="AA281" i="1"/>
  <c r="AA272" i="1"/>
  <c r="AA294" i="1"/>
  <c r="AA134" i="1"/>
  <c r="AA338" i="1"/>
  <c r="AA47" i="1"/>
  <c r="AA143" i="1"/>
  <c r="AA356" i="1"/>
  <c r="AA112" i="1"/>
  <c r="AA194" i="1"/>
  <c r="AA57" i="1"/>
  <c r="AA179" i="1"/>
  <c r="AA256" i="1"/>
  <c r="AA188" i="1"/>
  <c r="AA268" i="1"/>
  <c r="AA291" i="1"/>
  <c r="AA181" i="1"/>
  <c r="AA357" i="1"/>
  <c r="AA259" i="1"/>
  <c r="AA383" i="1"/>
  <c r="AA48" i="1"/>
  <c r="AA97" i="1"/>
  <c r="AA360" i="1"/>
  <c r="AA262" i="1"/>
  <c r="AA180" i="1"/>
  <c r="AA60" i="1"/>
  <c r="AA302" i="1"/>
  <c r="AA279" i="1"/>
  <c r="AA316" i="1"/>
  <c r="AA135" i="1"/>
  <c r="AA312" i="1"/>
  <c r="AA341" i="1"/>
  <c r="AA353" i="1"/>
  <c r="AA386" i="1"/>
  <c r="AA138" i="1"/>
  <c r="AA228" i="1"/>
  <c r="AA83" i="1"/>
  <c r="AA361" i="1"/>
  <c r="AA144" i="1"/>
  <c r="AA21" i="1"/>
  <c r="AA79" i="1"/>
  <c r="AA125" i="1"/>
  <c r="AA277" i="1"/>
  <c r="AA43" i="1"/>
  <c r="AA44" i="1"/>
  <c r="AA76" i="1"/>
  <c r="AA102" i="1"/>
  <c r="AA124" i="1"/>
  <c r="AA4" i="1"/>
  <c r="AA162" i="1"/>
  <c r="AA156" i="1"/>
  <c r="AA238" i="1"/>
  <c r="AA196" i="1"/>
  <c r="AA307" i="1"/>
  <c r="AA320" i="1"/>
  <c r="AA301" i="1"/>
  <c r="AA363" i="1"/>
  <c r="AA324" i="1"/>
  <c r="AA376" i="1"/>
  <c r="AA380" i="1"/>
  <c r="AA99" i="1"/>
  <c r="AA136" i="1"/>
  <c r="AA78" i="1"/>
  <c r="AA314" i="1"/>
  <c r="AA72" i="1"/>
  <c r="AA223" i="1"/>
  <c r="AA160" i="1"/>
  <c r="AA249" i="1"/>
  <c r="AA266" i="1"/>
  <c r="AA382" i="1"/>
  <c r="AA28" i="1"/>
  <c r="AA370" i="1"/>
  <c r="AA105" i="1"/>
  <c r="AA193" i="1"/>
  <c r="AA254" i="1"/>
  <c r="AA35" i="1"/>
  <c r="AA130" i="1"/>
  <c r="AA174" i="1"/>
  <c r="AA342" i="1"/>
  <c r="AA350" i="1"/>
  <c r="AA132" i="1"/>
  <c r="AA252" i="1"/>
  <c r="AA261" i="1"/>
  <c r="AA173" i="1"/>
  <c r="AA374" i="1"/>
  <c r="AA63" i="1"/>
  <c r="AA94" i="1"/>
  <c r="AA255" i="1"/>
  <c r="AA107" i="1"/>
  <c r="AA119" i="1"/>
  <c r="AA117" i="1"/>
  <c r="AA150" i="1"/>
  <c r="AA114" i="1"/>
  <c r="AA347" i="1"/>
  <c r="AA233" i="1"/>
  <c r="AA264" i="1"/>
  <c r="AA216" i="1"/>
  <c r="AA269" i="1"/>
  <c r="AA292" i="1"/>
  <c r="AA37" i="1"/>
  <c r="AA310" i="1"/>
  <c r="AA315" i="1"/>
  <c r="AA340" i="1"/>
  <c r="AA185" i="1"/>
  <c r="AA367" i="1"/>
  <c r="AA260" i="1"/>
  <c r="AA215" i="1"/>
  <c r="AA323" i="1"/>
  <c r="AA222" i="1"/>
  <c r="AA36" i="1"/>
  <c r="AA149" i="1"/>
  <c r="AA164" i="1"/>
  <c r="AA346" i="1"/>
  <c r="AA191" i="1"/>
  <c r="AA230" i="1"/>
  <c r="AA33" i="1"/>
  <c r="AA243" i="1"/>
  <c r="AA251" i="1"/>
  <c r="AA293" i="1"/>
  <c r="AA241" i="1"/>
  <c r="AA354" i="1"/>
  <c r="AA55" i="1"/>
  <c r="AA30" i="1"/>
  <c r="AA73" i="1"/>
  <c r="AA110" i="1"/>
  <c r="AA170" i="1"/>
  <c r="AA106" i="1"/>
  <c r="AA126" i="1"/>
  <c r="AA220" i="1"/>
  <c r="AA278" i="1"/>
  <c r="AA284" i="1"/>
  <c r="AA248" i="1"/>
  <c r="AA231" i="1"/>
  <c r="AA297" i="1"/>
  <c r="AA329" i="1"/>
  <c r="AA381" i="1"/>
  <c r="AA239" i="1"/>
  <c r="AA96" i="1"/>
  <c r="AA209" i="1"/>
  <c r="AA265" i="1"/>
  <c r="AA15" i="1"/>
  <c r="AA84" i="1"/>
  <c r="AA128" i="1"/>
  <c r="AA93" i="1"/>
  <c r="AA244" i="1"/>
  <c r="AA313" i="1"/>
  <c r="AA17" i="1"/>
  <c r="AA80" i="1"/>
  <c r="AA159" i="1"/>
  <c r="AA235" i="1"/>
  <c r="AA217" i="1"/>
  <c r="AA299" i="1"/>
  <c r="AA280" i="1"/>
  <c r="AA108" i="1"/>
  <c r="AA345" i="1"/>
  <c r="AA111" i="1"/>
  <c r="AA115" i="1"/>
  <c r="AA139" i="1"/>
  <c r="AA206" i="1"/>
  <c r="AA200" i="1"/>
  <c r="AA286" i="1"/>
  <c r="AA311" i="1"/>
  <c r="AA9" i="1"/>
  <c r="AA26" i="1"/>
  <c r="AA87" i="1"/>
  <c r="AA120" i="1"/>
  <c r="AA287" i="1"/>
  <c r="AA14" i="1"/>
  <c r="AA227" i="1"/>
  <c r="AA82" i="1"/>
  <c r="AA189" i="1"/>
  <c r="AA246" i="1"/>
  <c r="AA322" i="1"/>
  <c r="AA25" i="1"/>
  <c r="AA88" i="1"/>
  <c r="AA137" i="1"/>
  <c r="AA95" i="1"/>
  <c r="AA186" i="1"/>
  <c r="AA151" i="1"/>
  <c r="AA12" i="1"/>
  <c r="AA22" i="1"/>
  <c r="AA52" i="1"/>
  <c r="AA71" i="1"/>
  <c r="AA10" i="1"/>
  <c r="AA66" i="1"/>
  <c r="AA81" i="1"/>
  <c r="AA101" i="1"/>
  <c r="AA113" i="1"/>
  <c r="AA201" i="1"/>
  <c r="AA121" i="1"/>
  <c r="AA147" i="1"/>
  <c r="AA165" i="1"/>
  <c r="AA204" i="1"/>
  <c r="AA5" i="1"/>
  <c r="AA142" i="1"/>
  <c r="AA225" i="1"/>
  <c r="AA373" i="1"/>
  <c r="AA145" i="1"/>
  <c r="AA176" i="1"/>
  <c r="AA358" i="1"/>
  <c r="AA59" i="1"/>
  <c r="AA258" i="1"/>
  <c r="AA343" i="1"/>
  <c r="AA18" i="1"/>
  <c r="AA50" i="1"/>
  <c r="AA158" i="1"/>
  <c r="AA172" i="1"/>
  <c r="AA177" i="1"/>
  <c r="AA7" i="1"/>
  <c r="AA19" i="1"/>
  <c r="AA46" i="1"/>
  <c r="AA103" i="1"/>
  <c r="AA335" i="1"/>
  <c r="AA41" i="1"/>
  <c r="AA183" i="1"/>
  <c r="AA327" i="1"/>
  <c r="AA321" i="1"/>
  <c r="AA13" i="1"/>
  <c r="AA53" i="1"/>
  <c r="AA210" i="1"/>
  <c r="AA300" i="1"/>
  <c r="AA326" i="1"/>
  <c r="AA285" i="1"/>
  <c r="AA178" i="1"/>
  <c r="AA24" i="1"/>
  <c r="AA168" i="1"/>
  <c r="AA221" i="1"/>
  <c r="AA166" i="1"/>
  <c r="AA202" i="1"/>
  <c r="AA192" i="1"/>
  <c r="AA42" i="1"/>
  <c r="AA140" i="1"/>
  <c r="AA54" i="1"/>
  <c r="AA64" i="1"/>
  <c r="AA276" i="1"/>
  <c r="AA85" i="1"/>
  <c r="AA39" i="1"/>
  <c r="AA98" i="1"/>
  <c r="AA116" i="1"/>
  <c r="AA56" i="1"/>
  <c r="AA333" i="1"/>
  <c r="AA148" i="1"/>
  <c r="AA207" i="1"/>
  <c r="AA237" i="1"/>
  <c r="AA250" i="1"/>
  <c r="AA267" i="1"/>
  <c r="AA197" i="1"/>
  <c r="AA289" i="1"/>
  <c r="AA129" i="1"/>
  <c r="AA339" i="1"/>
  <c r="AA236" i="1"/>
  <c r="AA16" i="1"/>
  <c r="AA23" i="1"/>
  <c r="AA8" i="1"/>
  <c r="AA61" i="1"/>
  <c r="AA74" i="1"/>
  <c r="AA75" i="1"/>
  <c r="AA90" i="1"/>
  <c r="AA91" i="1"/>
  <c r="AA171" i="1"/>
  <c r="AA31" i="1"/>
  <c r="AA157" i="1"/>
  <c r="AA167" i="1"/>
  <c r="AA187" i="1"/>
  <c r="AA190" i="1"/>
  <c r="AA34" i="1"/>
  <c r="AA298" i="1"/>
  <c r="AA308" i="1"/>
  <c r="AA359" i="1"/>
  <c r="AA348" i="1"/>
  <c r="AA375" i="1"/>
  <c r="AA377" i="1"/>
  <c r="AA208" i="1"/>
  <c r="AA218" i="1"/>
  <c r="AA247" i="1"/>
  <c r="AA70" i="1"/>
  <c r="AA205" i="1"/>
  <c r="AA29" i="1"/>
  <c r="AA68" i="1"/>
  <c r="AA11" i="1"/>
  <c r="AA27" i="1"/>
  <c r="AA49" i="1"/>
  <c r="AA3" i="1"/>
  <c r="AA6" i="1"/>
  <c r="AA77" i="1"/>
  <c r="AA127" i="1"/>
  <c r="AA133" i="1"/>
  <c r="AA161" i="1"/>
  <c r="AA273" i="1"/>
  <c r="AA38" i="1"/>
  <c r="AA372" i="1"/>
  <c r="AA203" i="1"/>
</calcChain>
</file>

<file path=xl/sharedStrings.xml><?xml version="1.0" encoding="utf-8"?>
<sst xmlns="http://schemas.openxmlformats.org/spreadsheetml/2006/main" count="1986" uniqueCount="529">
  <si>
    <t> </t>
  </si>
  <si>
    <t>Q1</t>
  </si>
  <si>
    <t>Q2</t>
  </si>
  <si>
    <t>Q3</t>
  </si>
  <si>
    <t>Dec</t>
  </si>
  <si>
    <t>Q4</t>
  </si>
  <si>
    <t>YTD Total</t>
  </si>
  <si>
    <t>Name</t>
  </si>
  <si>
    <t>Tier</t>
  </si>
  <si>
    <t>Rep</t>
  </si>
  <si>
    <t>Regional Office</t>
  </si>
  <si>
    <t>Country</t>
  </si>
  <si>
    <t>Account Starts $$</t>
  </si>
  <si>
    <t xml:space="preserve"> Account Starts $$ </t>
  </si>
  <si>
    <t># of Closes</t>
  </si>
  <si>
    <t xml:space="preserve">Largest Account </t>
  </si>
  <si>
    <t>Largest Account Start QTD</t>
  </si>
  <si>
    <t>Tony Wright</t>
  </si>
  <si>
    <t>x</t>
  </si>
  <si>
    <t>Adelaide</t>
  </si>
  <si>
    <t>AUSTRALIA</t>
  </si>
  <si>
    <t>Daniel Madden</t>
  </si>
  <si>
    <t>Luke Trewartha</t>
  </si>
  <si>
    <t xml:space="preserve">Alec Schierding </t>
  </si>
  <si>
    <t>Bob</t>
  </si>
  <si>
    <t>St. Louis, MO</t>
  </si>
  <si>
    <t>USA</t>
  </si>
  <si>
    <t>Brandon Turner-Frazier</t>
  </si>
  <si>
    <t>Monica</t>
  </si>
  <si>
    <t>Denver, CO</t>
  </si>
  <si>
    <t>Ionel Felecan</t>
  </si>
  <si>
    <t>Atlanta</t>
  </si>
  <si>
    <t>Alex Botezatu</t>
  </si>
  <si>
    <t>Spokane</t>
  </si>
  <si>
    <t>Scott Rasmussen</t>
  </si>
  <si>
    <t>Milwaukee</t>
  </si>
  <si>
    <t>Peter Cordova</t>
  </si>
  <si>
    <t>Tampa, FL</t>
  </si>
  <si>
    <t>Heather Aldridge</t>
  </si>
  <si>
    <t>Phoenix</t>
  </si>
  <si>
    <t>Alan Schultz</t>
  </si>
  <si>
    <t>Tucson</t>
  </si>
  <si>
    <t>Matt Williams</t>
  </si>
  <si>
    <t>Detroit</t>
  </si>
  <si>
    <t>Mitchell Felecan</t>
  </si>
  <si>
    <t>Miami, FL</t>
  </si>
  <si>
    <t>Nichole Hayes</t>
  </si>
  <si>
    <t>Augusta, GA</t>
  </si>
  <si>
    <t>Jacob Merrill</t>
  </si>
  <si>
    <t>Dallas/Ft. Worth, TX</t>
  </si>
  <si>
    <t>Andrew Johnson</t>
  </si>
  <si>
    <t>Mark</t>
  </si>
  <si>
    <t>Philadelphia, PA</t>
  </si>
  <si>
    <t>Jennifer Smith</t>
  </si>
  <si>
    <t>Puget Sound, WA</t>
  </si>
  <si>
    <t>Riaz Rafiq</t>
  </si>
  <si>
    <t>Australia/New Zealand</t>
  </si>
  <si>
    <t>Doug Sternweis</t>
  </si>
  <si>
    <t>Arkansas</t>
  </si>
  <si>
    <t>Joe Bideganeta</t>
  </si>
  <si>
    <t>Scranton, PA</t>
  </si>
  <si>
    <t>Sundae Johnson</t>
  </si>
  <si>
    <t>Charleston, SC</t>
  </si>
  <si>
    <t>Eric Moss</t>
  </si>
  <si>
    <t xml:space="preserve">Central Alabama </t>
  </si>
  <si>
    <t>Caitlin Breuer</t>
  </si>
  <si>
    <t>Green Bay</t>
  </si>
  <si>
    <t>Isabel Walstad</t>
  </si>
  <si>
    <t>Vito Papasodero</t>
  </si>
  <si>
    <t>Ft. Myers, FL</t>
  </si>
  <si>
    <t>Angus Gosling</t>
  </si>
  <si>
    <t>Brisbane</t>
  </si>
  <si>
    <t>Tracey Parsons</t>
  </si>
  <si>
    <t>X</t>
  </si>
  <si>
    <t>Stephane Lavoie</t>
  </si>
  <si>
    <t>Calgary</t>
  </si>
  <si>
    <t>CANADA</t>
  </si>
  <si>
    <t>Jane Crossan</t>
  </si>
  <si>
    <t>Bweaver</t>
  </si>
  <si>
    <t>Chris Kemp</t>
  </si>
  <si>
    <t>Lbortoluzzi</t>
  </si>
  <si>
    <t>Cweaver</t>
  </si>
  <si>
    <t>Ed</t>
  </si>
  <si>
    <t>Canterbury</t>
  </si>
  <si>
    <t>NEW ZEALAND</t>
  </si>
  <si>
    <t xml:space="preserve">Richard </t>
  </si>
  <si>
    <t>Lynn - NZ</t>
  </si>
  <si>
    <t>Maddison Verdone</t>
  </si>
  <si>
    <t>Andrew Morren</t>
  </si>
  <si>
    <t>SE Louisiana</t>
  </si>
  <si>
    <t>Jennifer Barajas</t>
  </si>
  <si>
    <t>Portland</t>
  </si>
  <si>
    <t>Sean Logan</t>
  </si>
  <si>
    <t>Wilmington, NC</t>
  </si>
  <si>
    <t>Patrick Gilbert</t>
  </si>
  <si>
    <t>Columbus, GA</t>
  </si>
  <si>
    <t>Ruben Paniagua Jr.</t>
  </si>
  <si>
    <t>Kansas City, KS</t>
  </si>
  <si>
    <t>David Brodack</t>
  </si>
  <si>
    <t>Delaware Valley</t>
  </si>
  <si>
    <t>Karrie Thomison</t>
  </si>
  <si>
    <t>Colorado Springs, CO</t>
  </si>
  <si>
    <t>Sana Hassan</t>
  </si>
  <si>
    <t>Baltimore/DC/Harrisburg</t>
  </si>
  <si>
    <t>Gena Kotarsky</t>
  </si>
  <si>
    <t>Northern NJ</t>
  </si>
  <si>
    <t>Robbie Schan</t>
  </si>
  <si>
    <t>Rick Canales</t>
  </si>
  <si>
    <t>San Diego</t>
  </si>
  <si>
    <t>Gary Ryndak</t>
  </si>
  <si>
    <t>Chicago</t>
  </si>
  <si>
    <t>Katie Bissell</t>
  </si>
  <si>
    <t>Albany, NY</t>
  </si>
  <si>
    <t>Steve Brodack*</t>
  </si>
  <si>
    <t>Daeshaun Jupiter-Deane</t>
  </si>
  <si>
    <t>Central Ontario</t>
  </si>
  <si>
    <t>Maenna Domenichini</t>
  </si>
  <si>
    <t>Leon Benezrah</t>
  </si>
  <si>
    <t>Mark Iglesia</t>
  </si>
  <si>
    <t>Craig Thompson</t>
  </si>
  <si>
    <t>Shirley Latchman</t>
  </si>
  <si>
    <t>John Santaniello**</t>
  </si>
  <si>
    <t>Las Vegas</t>
  </si>
  <si>
    <t>Robin Nelson</t>
  </si>
  <si>
    <t>Sergio Hurtado</t>
  </si>
  <si>
    <t>Sarasota, FL</t>
  </si>
  <si>
    <t>Tim Murphy</t>
  </si>
  <si>
    <t>Chris McDonald</t>
  </si>
  <si>
    <t>Cincinnati</t>
  </si>
  <si>
    <t>Tim scrimenti</t>
  </si>
  <si>
    <t>Upstate New York</t>
  </si>
  <si>
    <t>Jose Socorro</t>
  </si>
  <si>
    <t>Randy Evans</t>
  </si>
  <si>
    <t>Jodie Anderson</t>
  </si>
  <si>
    <t>San Francisco &amp; Greater Bay</t>
  </si>
  <si>
    <t>Nicole Gabriel</t>
  </si>
  <si>
    <t>Orlando, FL</t>
  </si>
  <si>
    <t>Tom Weidemann</t>
  </si>
  <si>
    <t>Central New Jersey</t>
  </si>
  <si>
    <t>Steve Rosen</t>
  </si>
  <si>
    <t>Melissa Powers</t>
  </si>
  <si>
    <t>Cleveland</t>
  </si>
  <si>
    <t>Laura Burch</t>
  </si>
  <si>
    <t>Richmond, VA</t>
  </si>
  <si>
    <t>Jon Winn</t>
  </si>
  <si>
    <t>Rhode Island/Western Mass</t>
  </si>
  <si>
    <t>Diane Wilson</t>
  </si>
  <si>
    <t>mark</t>
  </si>
  <si>
    <t>Indianapolis, IN</t>
  </si>
  <si>
    <t>Dave Casey</t>
  </si>
  <si>
    <t>Bill McNamara*</t>
  </si>
  <si>
    <t>Pittsburgh, PA</t>
  </si>
  <si>
    <t>Ted Duff</t>
  </si>
  <si>
    <t>Ryan Greco</t>
  </si>
  <si>
    <t>Ian Sugerman</t>
  </si>
  <si>
    <t>Cody Tobar</t>
  </si>
  <si>
    <t>Salt Lake City</t>
  </si>
  <si>
    <t>Carter Gourley</t>
  </si>
  <si>
    <t>Raleigh, NC</t>
  </si>
  <si>
    <t>Carolina Ayass</t>
  </si>
  <si>
    <t>Los Angeles</t>
  </si>
  <si>
    <t>Corey Thompson</t>
  </si>
  <si>
    <t>Madison, WI</t>
  </si>
  <si>
    <t>Danielle Brady</t>
  </si>
  <si>
    <t>Cameron Renfrow</t>
  </si>
  <si>
    <t>Dianne Long</t>
  </si>
  <si>
    <t>Memphis, TN</t>
  </si>
  <si>
    <t>Tracy Schweitzer **</t>
  </si>
  <si>
    <t>Heidi Allen</t>
  </si>
  <si>
    <t>Central CT &amp; Southern CT</t>
  </si>
  <si>
    <t>Charlie Mayfield</t>
  </si>
  <si>
    <t>Western Carolinas</t>
  </si>
  <si>
    <t>Adam Coleman</t>
  </si>
  <si>
    <t>Mississippi</t>
  </si>
  <si>
    <t>Pam Carter</t>
  </si>
  <si>
    <t>Kristal Howard</t>
  </si>
  <si>
    <t>Houston, TX</t>
  </si>
  <si>
    <t>Graham Waters</t>
  </si>
  <si>
    <t>Kerri Poyle</t>
  </si>
  <si>
    <t>Riverside</t>
  </si>
  <si>
    <t>Justin Hambleton</t>
  </si>
  <si>
    <t>Wichita</t>
  </si>
  <si>
    <t>Michael Isaak</t>
  </si>
  <si>
    <t>Nashville, TN</t>
  </si>
  <si>
    <t>Gene Taylor</t>
  </si>
  <si>
    <t>Steve Sekerak</t>
  </si>
  <si>
    <t>Dana Litman</t>
  </si>
  <si>
    <t>Minneapolis</t>
  </si>
  <si>
    <t>Justin Moore</t>
  </si>
  <si>
    <t>Ron Dubrock</t>
  </si>
  <si>
    <t>Danielle Ross</t>
  </si>
  <si>
    <t>Northwest Florida</t>
  </si>
  <si>
    <t>John Vaughan</t>
  </si>
  <si>
    <t>Melanie Holt</t>
  </si>
  <si>
    <t xml:space="preserve">East Tennessee </t>
  </si>
  <si>
    <t>Trish Saunders</t>
  </si>
  <si>
    <t>Virginia Beach, VA</t>
  </si>
  <si>
    <t>Average per rep $10,699</t>
  </si>
  <si>
    <t>Elisa Weir</t>
  </si>
  <si>
    <t>Tiffeny Wagener</t>
  </si>
  <si>
    <t>David Barbour</t>
  </si>
  <si>
    <t>Paulo Muniuz</t>
  </si>
  <si>
    <t>New Hampshire</t>
  </si>
  <si>
    <t>William Daly</t>
  </si>
  <si>
    <t>Hudson Valley, NY/Long Island</t>
  </si>
  <si>
    <t>Kelton Sutton</t>
  </si>
  <si>
    <t>Greensboro</t>
  </si>
  <si>
    <t xml:space="preserve">Steve Meyers </t>
  </si>
  <si>
    <t>Des Dawson</t>
  </si>
  <si>
    <t>Charlotte</t>
  </si>
  <si>
    <t>April</t>
  </si>
  <si>
    <t xml:space="preserve">Chris Velez </t>
  </si>
  <si>
    <t xml:space="preserve">Bob </t>
  </si>
  <si>
    <t>Tony Rosas</t>
  </si>
  <si>
    <t>Central Coast</t>
  </si>
  <si>
    <t>Ontario, CA</t>
  </si>
  <si>
    <t>Tom Staab</t>
  </si>
  <si>
    <t>Tulsa</t>
  </si>
  <si>
    <t>Mike Murphy</t>
  </si>
  <si>
    <t>Central Texas</t>
  </si>
  <si>
    <t>Ryan Gilmour</t>
  </si>
  <si>
    <t>Durham</t>
  </si>
  <si>
    <t>Tamara</t>
  </si>
  <si>
    <t>Doyle Dockstader</t>
  </si>
  <si>
    <t>Brock Rougeou</t>
  </si>
  <si>
    <t>Jonathan Brodack</t>
  </si>
  <si>
    <t xml:space="preserve">Travis Golden </t>
  </si>
  <si>
    <t>Sue Hooke</t>
  </si>
  <si>
    <t>Edmonton</t>
  </si>
  <si>
    <t>Shawn Lundquist</t>
  </si>
  <si>
    <t>Jeanette Veliz</t>
  </si>
  <si>
    <t xml:space="preserve">Chris McDonald </t>
  </si>
  <si>
    <t>Makenzie Holets</t>
  </si>
  <si>
    <t>West Michigan &amp; Northern Indiana</t>
  </si>
  <si>
    <t>Lucie Lavigne</t>
  </si>
  <si>
    <t>Gatineau</t>
  </si>
  <si>
    <t>Béatrice Kovacs</t>
  </si>
  <si>
    <t>Wilmar Molano</t>
  </si>
  <si>
    <t>Trey Sartor</t>
  </si>
  <si>
    <t>Oklahoma City, OK</t>
  </si>
  <si>
    <t>Lee Smith</t>
  </si>
  <si>
    <t>Mateo Dillard</t>
  </si>
  <si>
    <t>Niel</t>
  </si>
  <si>
    <t>Sacramento</t>
  </si>
  <si>
    <t>Jessica Crnogorac</t>
  </si>
  <si>
    <t>Halifax</t>
  </si>
  <si>
    <t>JS - Maritimes</t>
  </si>
  <si>
    <t>Shailesh Dudhat</t>
  </si>
  <si>
    <t>Isabel Wood</t>
  </si>
  <si>
    <t>Hamilton</t>
  </si>
  <si>
    <t>Dale Camroux</t>
  </si>
  <si>
    <t>John Manning</t>
  </si>
  <si>
    <t>Justin Morris</t>
  </si>
  <si>
    <t>Brian Dunne</t>
  </si>
  <si>
    <t>Michael Ray</t>
  </si>
  <si>
    <t>Louisville, KY</t>
  </si>
  <si>
    <t>Matt Hodges</t>
  </si>
  <si>
    <t>Juan Leon</t>
  </si>
  <si>
    <t>Gabriel Isaak</t>
  </si>
  <si>
    <t>Steve  Skewes</t>
  </si>
  <si>
    <t>Upstate  Ny</t>
  </si>
  <si>
    <t>Delilah Nieves</t>
  </si>
  <si>
    <t>Manhattan</t>
  </si>
  <si>
    <t>Zach Bart</t>
  </si>
  <si>
    <t>Interior BC</t>
  </si>
  <si>
    <t>Daniel Palkovic</t>
  </si>
  <si>
    <t>Celina Fouts</t>
  </si>
  <si>
    <t>Jacksonville, FL</t>
  </si>
  <si>
    <t>Laura Daniel</t>
  </si>
  <si>
    <t xml:space="preserve">Nichole Nighbert </t>
  </si>
  <si>
    <t>Bruce Baker</t>
  </si>
  <si>
    <t>Brian Donatell</t>
  </si>
  <si>
    <t>Meredith Underhill</t>
  </si>
  <si>
    <t>Adam Page</t>
  </si>
  <si>
    <t xml:space="preserve"> </t>
  </si>
  <si>
    <t>Rudy Flores</t>
  </si>
  <si>
    <t>Laura Armenta</t>
  </si>
  <si>
    <t>Gaganpreet Minkhas</t>
  </si>
  <si>
    <t>Arvin Deo</t>
  </si>
  <si>
    <t>Greg Maples</t>
  </si>
  <si>
    <t>TK - Columbia</t>
  </si>
  <si>
    <t>Columbia, SC</t>
  </si>
  <si>
    <t>Laura Damfp</t>
  </si>
  <si>
    <t>Southern CA</t>
  </si>
  <si>
    <t>Nathalie Forget</t>
  </si>
  <si>
    <t>Laval/North Shore</t>
  </si>
  <si>
    <t>Nathalie Auger</t>
  </si>
  <si>
    <t>VP - Laval</t>
  </si>
  <si>
    <t>KL - Laval</t>
  </si>
  <si>
    <t>SJ - Laval</t>
  </si>
  <si>
    <t>Ljubica - Laval</t>
  </si>
  <si>
    <t>Perreault - Laval</t>
  </si>
  <si>
    <t>Krisztina - Laval</t>
  </si>
  <si>
    <t>Carlos - Laval</t>
  </si>
  <si>
    <t>Patrick Fauvel</t>
  </si>
  <si>
    <t>Laval/North Shore/Dorval</t>
  </si>
  <si>
    <t>SD - Laval</t>
  </si>
  <si>
    <t>Demers - Laval</t>
  </si>
  <si>
    <t>Daniel Gherman</t>
  </si>
  <si>
    <t>Longueuil/South Shore</t>
  </si>
  <si>
    <t>Sorin Ion</t>
  </si>
  <si>
    <t>Asmaa</t>
  </si>
  <si>
    <t>Nancy Dionne</t>
  </si>
  <si>
    <t>Dolores Martinez</t>
  </si>
  <si>
    <t>Travis Liese</t>
  </si>
  <si>
    <t>San Antonio, TX</t>
  </si>
  <si>
    <t>Tanner Mangum</t>
  </si>
  <si>
    <t>Carla Louchez</t>
  </si>
  <si>
    <t>Aaron Brown</t>
  </si>
  <si>
    <t>Austin, TX</t>
  </si>
  <si>
    <t xml:space="preserve">Herman Gilbert </t>
  </si>
  <si>
    <t>Jahad Muhamad</t>
  </si>
  <si>
    <t>Daniel Perez</t>
  </si>
  <si>
    <t>Marco Bajegni</t>
  </si>
  <si>
    <t>Manitoba</t>
  </si>
  <si>
    <t>Donna Battrum</t>
  </si>
  <si>
    <t>Jeff Walden*</t>
  </si>
  <si>
    <t>Cory Banks</t>
  </si>
  <si>
    <t>Scott Gerrits</t>
  </si>
  <si>
    <t>Anton Martin</t>
  </si>
  <si>
    <t>Melbourne</t>
  </si>
  <si>
    <t>Chris Donchi</t>
  </si>
  <si>
    <t>Banu Ozerkan</t>
  </si>
  <si>
    <t>Emily McQueen</t>
  </si>
  <si>
    <t>Lakmal Senveirante</t>
  </si>
  <si>
    <t>Randall Davenport</t>
  </si>
  <si>
    <t>Matt Dahlin</t>
  </si>
  <si>
    <t>John Ynik</t>
  </si>
  <si>
    <t>Lucy Cisneros</t>
  </si>
  <si>
    <t>Michael Crawford</t>
  </si>
  <si>
    <t xml:space="preserve">Steve Anello* </t>
  </si>
  <si>
    <t>William Witt**</t>
  </si>
  <si>
    <t>West Michigan</t>
  </si>
  <si>
    <t>Adriana Rivera</t>
  </si>
  <si>
    <t>Alex Keers</t>
  </si>
  <si>
    <t>Jocelyn Hernandez</t>
  </si>
  <si>
    <t>Kim Blythe** Owner</t>
  </si>
  <si>
    <t>Brett O'Niell</t>
  </si>
  <si>
    <t>Will Stepp</t>
  </si>
  <si>
    <t>Columbus</t>
  </si>
  <si>
    <t>Mark Leibich**</t>
  </si>
  <si>
    <t>Southern Idaho</t>
  </si>
  <si>
    <t>Marc Dorceus</t>
  </si>
  <si>
    <t>Ninibeth Torres</t>
  </si>
  <si>
    <t>Kristia Ortiz</t>
  </si>
  <si>
    <t>Ismahen Zaiter</t>
  </si>
  <si>
    <t>Montreal West-Dorval</t>
  </si>
  <si>
    <t>Yacine Goucem</t>
  </si>
  <si>
    <t>Ljubica Radosavljevic</t>
  </si>
  <si>
    <t>Nader Handous</t>
  </si>
  <si>
    <t>Gloria Agudelo</t>
  </si>
  <si>
    <t>Carlos De Regules</t>
  </si>
  <si>
    <t>Montreal-East-Anjou</t>
  </si>
  <si>
    <t>LR - Anjou</t>
  </si>
  <si>
    <t>SC - East Anjou</t>
  </si>
  <si>
    <t>Patrick Evanko</t>
  </si>
  <si>
    <t xml:space="preserve">Nicolae Dusa </t>
  </si>
  <si>
    <t>YG - East Anjou</t>
  </si>
  <si>
    <t>Lynne Johnston</t>
  </si>
  <si>
    <t xml:space="preserve">Carol Merrihew </t>
  </si>
  <si>
    <t>Buck Atwell</t>
  </si>
  <si>
    <t xml:space="preserve">Eric Phillips </t>
  </si>
  <si>
    <t>Cindy Brewer</t>
  </si>
  <si>
    <t>Eduardo Gongora</t>
  </si>
  <si>
    <t xml:space="preserve">Lennin Ruiz </t>
  </si>
  <si>
    <t>Rob Scherding</t>
  </si>
  <si>
    <t>Derek Pratt</t>
  </si>
  <si>
    <t xml:space="preserve">Ben Coleman </t>
  </si>
  <si>
    <t>Obed Rodriguez</t>
  </si>
  <si>
    <t>Ken Moll</t>
  </si>
  <si>
    <t>Jason Williams</t>
  </si>
  <si>
    <t>Andy Floores</t>
  </si>
  <si>
    <t>Zulema Mendoza</t>
  </si>
  <si>
    <t>Trace Spitzfaden</t>
  </si>
  <si>
    <t>Paola Rodrigez</t>
  </si>
  <si>
    <t xml:space="preserve">Latasha Jones </t>
  </si>
  <si>
    <t>Phillip Hill</t>
  </si>
  <si>
    <t>Tallahassee, FL</t>
  </si>
  <si>
    <t>Khristian Toolan</t>
  </si>
  <si>
    <t xml:space="preserve">Bryan Lubaway </t>
  </si>
  <si>
    <t>East Tennessee</t>
  </si>
  <si>
    <t>Nubbia Alatorre</t>
  </si>
  <si>
    <t xml:space="preserve">Gilles Coté </t>
  </si>
  <si>
    <t>Ottawa</t>
  </si>
  <si>
    <t>Maxwell Balan</t>
  </si>
  <si>
    <t>Carolyn Campbell</t>
  </si>
  <si>
    <t>Christina</t>
  </si>
  <si>
    <t>Sandra Goulet</t>
  </si>
  <si>
    <t>Pascale</t>
  </si>
  <si>
    <t>Mark Robson</t>
  </si>
  <si>
    <t>Perth</t>
  </si>
  <si>
    <t>Sam Sharma</t>
  </si>
  <si>
    <t>Jimmy Severin</t>
  </si>
  <si>
    <t>Krista Phillips</t>
  </si>
  <si>
    <t>Jessica Rodriguez</t>
  </si>
  <si>
    <t xml:space="preserve">Tammy Mast </t>
  </si>
  <si>
    <t xml:space="preserve">Southern Missouri </t>
  </si>
  <si>
    <t xml:space="preserve">Terrance Keene </t>
  </si>
  <si>
    <t>ED - Louisville</t>
  </si>
  <si>
    <t>Stewart Farris</t>
  </si>
  <si>
    <t xml:space="preserve">Ebony Brown </t>
  </si>
  <si>
    <t>EH - Memphis</t>
  </si>
  <si>
    <t>Richie Dodd</t>
  </si>
  <si>
    <t>Randy Carlson*</t>
  </si>
  <si>
    <t>Southern Indiana</t>
  </si>
  <si>
    <t>Maysam Aljader</t>
  </si>
  <si>
    <t>Patrick Mooney</t>
  </si>
  <si>
    <t>Manon Vallerand</t>
  </si>
  <si>
    <t>Quebec City</t>
  </si>
  <si>
    <t>Hugo Trépanier</t>
  </si>
  <si>
    <t>Maxime Caron-Hamel</t>
  </si>
  <si>
    <t>Sylvain Primeau</t>
  </si>
  <si>
    <t>Quebec/Ottawa/Dorval/Anjou</t>
  </si>
  <si>
    <t>Dyanna Freeman</t>
  </si>
  <si>
    <t>Austin Fisher</t>
  </si>
  <si>
    <t>Kristian Payne</t>
  </si>
  <si>
    <t>Ramiro Tejada</t>
  </si>
  <si>
    <t>Kelly Gallegos</t>
  </si>
  <si>
    <t>Cassie Clark</t>
  </si>
  <si>
    <t>Tasha Hirby</t>
  </si>
  <si>
    <t>Jessica Carson*</t>
  </si>
  <si>
    <t xml:space="preserve">Megan Oliphant </t>
  </si>
  <si>
    <t xml:space="preserve">SE Louisiana </t>
  </si>
  <si>
    <t>Miguel Rosa</t>
  </si>
  <si>
    <t>Southern CT</t>
  </si>
  <si>
    <t>Hope Tull</t>
  </si>
  <si>
    <t>Omaha, NE</t>
  </si>
  <si>
    <t>Chris Holmquist</t>
  </si>
  <si>
    <t>Rob Tittle</t>
  </si>
  <si>
    <t>Anna Luna</t>
  </si>
  <si>
    <t xml:space="preserve">Chrystal Coleman </t>
  </si>
  <si>
    <t>Keith Whiteside</t>
  </si>
  <si>
    <t>Janet Mann*</t>
  </si>
  <si>
    <t>Jason Markowitz</t>
  </si>
  <si>
    <t>Olga Manqueroz</t>
  </si>
  <si>
    <t>Oscar Granados</t>
  </si>
  <si>
    <t>Kathleen Sand</t>
  </si>
  <si>
    <t>Matthew Cardamone</t>
  </si>
  <si>
    <t xml:space="preserve">Elias </t>
  </si>
  <si>
    <t>San Antionio, TX</t>
  </si>
  <si>
    <t>Sigfrid Mendieta</t>
  </si>
  <si>
    <t>Lupe Martinez</t>
  </si>
  <si>
    <t>Brenda Harvey</t>
  </si>
  <si>
    <t>Sammy - Central Texas</t>
  </si>
  <si>
    <t xml:space="preserve">Bailey Gilbert </t>
  </si>
  <si>
    <t>Brenda Patterson</t>
  </si>
  <si>
    <t>Sandra Valencia</t>
  </si>
  <si>
    <t>Nathan Calhoun</t>
  </si>
  <si>
    <t>Nick Lane**</t>
  </si>
  <si>
    <t>Clyde Carmant</t>
  </si>
  <si>
    <t>Sylvia Riley</t>
  </si>
  <si>
    <t>Allie DeClauew</t>
  </si>
  <si>
    <t>Deandre Moore</t>
  </si>
  <si>
    <t>Justin Davey</t>
  </si>
  <si>
    <t xml:space="preserve">jack Wedgeworth </t>
  </si>
  <si>
    <t>Sereptia Williams</t>
  </si>
  <si>
    <t>Cliff Hunter</t>
  </si>
  <si>
    <t>Michelle</t>
  </si>
  <si>
    <t>Bill Smith</t>
  </si>
  <si>
    <t xml:space="preserve">Saskatchewan </t>
  </si>
  <si>
    <t>Dax Murdoch</t>
  </si>
  <si>
    <t>Kevin Duncan</t>
  </si>
  <si>
    <t>Ric Castro</t>
  </si>
  <si>
    <t>Beatriz Gomez</t>
  </si>
  <si>
    <t>Joe  Reece</t>
  </si>
  <si>
    <t>Will Gruver</t>
  </si>
  <si>
    <t>Charleston, SC / Savanah</t>
  </si>
  <si>
    <t>Mike</t>
  </si>
  <si>
    <t>Roy Lou</t>
  </si>
  <si>
    <t>San Francisco</t>
  </si>
  <si>
    <t>Mélissa Fortin</t>
  </si>
  <si>
    <t>Sherbrooke, Quebec</t>
  </si>
  <si>
    <t>Félix-Antoine Massé</t>
  </si>
  <si>
    <t>Pascal Nadeau</t>
  </si>
  <si>
    <t>Daniela Quiroz</t>
  </si>
  <si>
    <t>Marybel Perez</t>
  </si>
  <si>
    <t>Matt Esty</t>
  </si>
  <si>
    <t>Tyler Madsen</t>
  </si>
  <si>
    <t>Esti - Central Texas</t>
  </si>
  <si>
    <t>Aaron Hurlburt**</t>
  </si>
  <si>
    <t>Sandra Delgado</t>
  </si>
  <si>
    <t xml:space="preserve">Paul Horner </t>
  </si>
  <si>
    <t>Kenia Garcia</t>
  </si>
  <si>
    <t>Tristan - London ON</t>
  </si>
  <si>
    <t>Southwestern Ontario</t>
  </si>
  <si>
    <t>Neal Vandervelden</t>
  </si>
  <si>
    <t>Angela Bigornia</t>
  </si>
  <si>
    <t>Cing Lian</t>
  </si>
  <si>
    <t>Nick</t>
  </si>
  <si>
    <t xml:space="preserve">James Baker </t>
  </si>
  <si>
    <t>Michel Gonzalez</t>
  </si>
  <si>
    <t>Hogan Underhill</t>
  </si>
  <si>
    <t>Tika Moreno</t>
  </si>
  <si>
    <t>Central CT</t>
  </si>
  <si>
    <t>Brittany Dardar</t>
  </si>
  <si>
    <t>Maya Lee</t>
  </si>
  <si>
    <t>Yerko Rocuant</t>
  </si>
  <si>
    <t>Sydney</t>
  </si>
  <si>
    <t>Tony Merino</t>
  </si>
  <si>
    <t>Kayla Gaston</t>
  </si>
  <si>
    <t>Max Prescott</t>
  </si>
  <si>
    <t>Toronto</t>
  </si>
  <si>
    <t>Thea Bistoguey</t>
  </si>
  <si>
    <t>David Alvarez</t>
  </si>
  <si>
    <t>Byron Gozzetto</t>
  </si>
  <si>
    <t>Tonyea Hinton</t>
  </si>
  <si>
    <t>Matt Escarre</t>
  </si>
  <si>
    <t>Jefferson Noriega</t>
  </si>
  <si>
    <t>RJ Pack</t>
  </si>
  <si>
    <t>Richard Roesing</t>
  </si>
  <si>
    <t xml:space="preserve">Monica </t>
  </si>
  <si>
    <t>Kevin Wong</t>
  </si>
  <si>
    <t>Vancouver</t>
  </si>
  <si>
    <t>Kelly Bart</t>
  </si>
  <si>
    <t>Vancouver Island</t>
  </si>
  <si>
    <t>Stephen Bart</t>
  </si>
  <si>
    <t>Miguel Cheverria</t>
  </si>
  <si>
    <t>Vikrant - AUS</t>
  </si>
  <si>
    <t>Wellington</t>
  </si>
  <si>
    <t xml:space="preserve">Vijay Johnson* </t>
  </si>
  <si>
    <t>Dover, Delaware</t>
  </si>
  <si>
    <t>Nicholas Ryan</t>
  </si>
  <si>
    <t>Alonzo Morgan</t>
  </si>
  <si>
    <t>Albaro Angulo</t>
  </si>
  <si>
    <t xml:space="preserve">Stephanie North </t>
  </si>
  <si>
    <t xml:space="preserve">Cental Alabama </t>
  </si>
  <si>
    <t xml:space="preserve">Hazel Moore </t>
  </si>
  <si>
    <t xml:space="preserve">Emma Jordan </t>
  </si>
  <si>
    <t xml:space="preserve">Ben Vaughn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</si>
</sst>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&quot;$&quot;#,##0.00"/>
    <numFmt numFmtId="168" formatCode="_(&quot;$&quot;* #,##0_);_(&quot;$&quot;* \(#,##0\);_(&quot;$&quot;* &quot;-&quot;??_);_(@_)"/>
  </numFmts>
  <fonts count="9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2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3982"/>
        <bgColor rgb="FF000000"/>
      </patternFill>
    </fill>
  </fills>
  <borders count="13">
    <border>
      <left/>
      <right/>
      <top/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/>
      <top style="hair">
        <color theme="2" tint="-9.9978637043366805E-2"/>
      </top>
      <bottom style="hair">
        <color theme="2" tint="-9.9978637043366805E-2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rgb="FFD0D0D0"/>
      </left>
      <right style="hair">
        <color rgb="FFD0D0D0"/>
      </right>
      <top style="hair">
        <color rgb="FFD0D0D0"/>
      </top>
      <bottom style="hair">
        <color rgb="FFD0D0D0"/>
      </bottom>
      <diagonal/>
    </border>
    <border>
      <left/>
      <right style="hair">
        <color rgb="FFD0D0D0"/>
      </right>
      <top style="hair">
        <color rgb="FFD0D0D0"/>
      </top>
      <bottom style="hair">
        <color rgb="FFD0D0D0"/>
      </bottom>
      <diagonal/>
    </border>
    <border>
      <left style="hair">
        <color rgb="FFD0D0D0"/>
      </left>
      <right style="hair">
        <color rgb="FFD0D0D0"/>
      </right>
      <top/>
      <bottom style="hair">
        <color rgb="FFD0D0D0"/>
      </bottom>
      <diagonal/>
    </border>
    <border>
      <left/>
      <right style="hair">
        <color rgb="FFD0D0D0"/>
      </right>
      <top/>
      <bottom style="hair">
        <color rgb="FFD0D0D0"/>
      </bottom>
      <diagonal/>
    </border>
    <border>
      <left style="hair">
        <color theme="2" tint="-9.9978637043366805E-2"/>
      </left>
      <right style="hair">
        <color theme="2" tint="-9.9978637043366805E-2"/>
      </right>
      <top/>
      <bottom/>
      <diagonal/>
    </border>
    <border>
      <left style="hair">
        <color theme="2" tint="-9.9978637043366805E-2"/>
      </left>
      <right/>
      <top/>
      <bottom/>
      <diagonal/>
    </border>
    <border>
      <left/>
      <right style="hair">
        <color theme="2" tint="-9.9978637043366805E-2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3" xfId="0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167" fontId="0" fillId="0" borderId="1" xfId="0" applyNumberFormat="1" applyBorder="1" applyAlignment="1">
      <alignment horizontal="left" indent="1"/>
    </xf>
    <xf numFmtId="167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6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2" borderId="1" xfId="0" applyNumberFormat="1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164" fontId="1" fillId="2" borderId="1" xfId="0" applyNumberFormat="1" applyFont="1" applyFill="1" applyBorder="1" applyAlignment="1">
      <alignment horizontal="left" indent="1"/>
    </xf>
    <xf numFmtId="164" fontId="0" fillId="0" borderId="5" xfId="0" applyNumberFormat="1" applyBorder="1" applyAlignment="1">
      <alignment horizontal="left" indent="1"/>
    </xf>
    <xf numFmtId="6" fontId="0" fillId="0" borderId="3" xfId="0" applyNumberFormat="1" applyBorder="1" applyAlignment="1">
      <alignment horizontal="left" indent="1"/>
    </xf>
    <xf numFmtId="164" fontId="0" fillId="2" borderId="1" xfId="0" applyNumberFormat="1" applyFill="1" applyBorder="1" applyAlignment="1">
      <alignment horizontal="left" wrapText="1" indent="1"/>
    </xf>
    <xf numFmtId="6" fontId="0" fillId="0" borderId="2" xfId="0" applyNumberFormat="1" applyBorder="1" applyAlignment="1">
      <alignment horizontal="left" indent="1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 wrapText="1"/>
    </xf>
    <xf numFmtId="168" fontId="0" fillId="0" borderId="1" xfId="1" applyNumberFormat="1" applyFont="1" applyBorder="1"/>
    <xf numFmtId="6" fontId="0" fillId="2" borderId="1" xfId="0" applyNumberFormat="1" applyFill="1" applyBorder="1" applyAlignment="1">
      <alignment horizontal="left" indent="1"/>
    </xf>
    <xf numFmtId="168" fontId="0" fillId="2" borderId="1" xfId="1" applyNumberFormat="1" applyFont="1" applyFill="1" applyBorder="1"/>
    <xf numFmtId="0" fontId="5" fillId="3" borderId="1" xfId="0" applyFont="1" applyFill="1" applyBorder="1"/>
    <xf numFmtId="0" fontId="0" fillId="2" borderId="3" xfId="0" applyFill="1" applyBorder="1"/>
    <xf numFmtId="168" fontId="0" fillId="0" borderId="3" xfId="0" applyNumberFormat="1" applyBorder="1"/>
    <xf numFmtId="0" fontId="0" fillId="2" borderId="1" xfId="0" applyFill="1" applyBorder="1" applyAlignment="1">
      <alignment horizontal="left" indent="1"/>
    </xf>
    <xf numFmtId="168" fontId="0" fillId="0" borderId="3" xfId="1" applyNumberFormat="1" applyFont="1" applyBorder="1"/>
    <xf numFmtId="0" fontId="4" fillId="0" borderId="1" xfId="0" applyFont="1" applyBorder="1"/>
    <xf numFmtId="164" fontId="0" fillId="0" borderId="3" xfId="0" applyNumberFormat="1" applyBorder="1" applyAlignment="1">
      <alignment horizontal="left" indent="1"/>
    </xf>
    <xf numFmtId="168" fontId="0" fillId="0" borderId="6" xfId="0" applyNumberFormat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16" fontId="6" fillId="4" borderId="7" xfId="0" applyNumberFormat="1" applyFont="1" applyFill="1" applyBorder="1" applyAlignment="1">
      <alignment wrapText="1"/>
    </xf>
    <xf numFmtId="16" fontId="7" fillId="4" borderId="0" xfId="0" applyNumberFormat="1" applyFont="1" applyFill="1"/>
    <xf numFmtId="0" fontId="8" fillId="0" borderId="7" xfId="0" applyFont="1" applyBorder="1"/>
    <xf numFmtId="0" fontId="6" fillId="4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8" fillId="0" borderId="9" xfId="0" applyFont="1" applyBorder="1"/>
    <xf numFmtId="0" fontId="0" fillId="0" borderId="6" xfId="0" applyBorder="1"/>
    <xf numFmtId="164" fontId="0" fillId="0" borderId="3" xfId="0" applyNumberFormat="1" applyBorder="1" applyAlignment="1">
      <alignment horizontal="left"/>
    </xf>
    <xf numFmtId="164" fontId="0" fillId="0" borderId="3" xfId="0" applyNumberFormat="1" applyBorder="1"/>
    <xf numFmtId="6" fontId="0" fillId="0" borderId="3" xfId="0" applyNumberFormat="1" applyBorder="1"/>
    <xf numFmtId="164" fontId="0" fillId="0" borderId="4" xfId="0" applyNumberFormat="1" applyBorder="1" applyAlignment="1">
      <alignment horizontal="left" indent="1"/>
    </xf>
    <xf numFmtId="168" fontId="0" fillId="0" borderId="1" xfId="0" applyNumberFormat="1" applyBorder="1"/>
    <xf numFmtId="168" fontId="0" fillId="0" borderId="0" xfId="1" applyNumberFormat="1" applyFont="1" applyBorder="1"/>
    <xf numFmtId="0" fontId="0" fillId="2" borderId="0" xfId="0" applyFill="1"/>
    <xf numFmtId="164" fontId="0" fillId="0" borderId="0" xfId="0" applyNumberFormat="1"/>
    <xf numFmtId="0" fontId="3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0" fillId="0" borderId="1" xfId="1" applyFont="1" applyBorder="1" applyAlignment="1">
      <alignment horizontal="left" indent="1"/>
    </xf>
    <xf numFmtId="3" fontId="0" fillId="0" borderId="0" xfId="0" applyNumberFormat="1"/>
    <xf numFmtId="168" fontId="0" fillId="0" borderId="0" xfId="0" applyNumberFormat="1"/>
    <xf numFmtId="168" fontId="0" fillId="0" borderId="5" xfId="0" applyNumberFormat="1" applyBorder="1"/>
    <xf numFmtId="168" fontId="6" fillId="4" borderId="7" xfId="1" applyNumberFormat="1" applyFont="1" applyFill="1" applyBorder="1" applyAlignment="1">
      <alignment wrapText="1"/>
    </xf>
    <xf numFmtId="168" fontId="6" fillId="4" borderId="9" xfId="1" applyNumberFormat="1" applyFont="1" applyFill="1" applyBorder="1" applyAlignment="1">
      <alignment wrapText="1"/>
    </xf>
    <xf numFmtId="168" fontId="0" fillId="0" borderId="0" xfId="1" applyNumberFormat="1" applyFont="1" applyFill="1" applyBorder="1"/>
    <xf numFmtId="168" fontId="0" fillId="2" borderId="0" xfId="1" applyNumberFormat="1" applyFont="1" applyFill="1"/>
    <xf numFmtId="168" fontId="0" fillId="2" borderId="0" xfId="1" applyNumberFormat="1" applyFont="1" applyFill="1" applyBorder="1"/>
    <xf numFmtId="168" fontId="0" fillId="0" borderId="0" xfId="1" applyNumberFormat="1" applyFont="1"/>
    <xf numFmtId="164" fontId="0" fillId="2" borderId="0" xfId="0" applyNumberFormat="1" applyFill="1" applyAlignment="1">
      <alignment horizontal="left"/>
    </xf>
    <xf numFmtId="168" fontId="0" fillId="0" borderId="2" xfId="1" applyNumberFormat="1" applyFont="1" applyBorder="1"/>
    <xf numFmtId="164" fontId="0" fillId="0" borderId="0" xfId="0" applyNumberFormat="1" applyAlignment="1">
      <alignment horizontal="left"/>
    </xf>
    <xf numFmtId="6" fontId="0" fillId="0" borderId="0" xfId="0" applyNumberFormat="1" applyAlignment="1">
      <alignment horizontal="left" indent="1"/>
    </xf>
    <xf numFmtId="0" fontId="0" fillId="2" borderId="11" xfId="0" applyFill="1" applyBorder="1"/>
    <xf numFmtId="164" fontId="0" fillId="2" borderId="4" xfId="0" applyNumberFormat="1" applyFill="1" applyBorder="1" applyAlignment="1">
      <alignment horizontal="left" indent="1"/>
    </xf>
    <xf numFmtId="164" fontId="0" fillId="2" borderId="0" xfId="0" applyNumberFormat="1" applyFill="1"/>
    <xf numFmtId="164" fontId="0" fillId="2" borderId="4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392"/>
  <sheetViews>
    <sheetView tabSelected="1" workbookViewId="0">
      <pane xSplit="5" ySplit="2" topLeftCell="O6" activePane="bottomRight" state="frozen"/>
      <selection pane="bottomRight" activeCell="Y391" sqref="Y391"/>
      <selection pane="bottomLeft"/>
      <selection pane="topRight"/>
    </sheetView>
  </sheetViews>
  <sheetFormatPr defaultRowHeight="15"/>
  <cols>
    <col min="1" max="1" width="20.85546875" bestFit="1" customWidth="1"/>
    <col min="2" max="2" width="4.42578125" customWidth="1"/>
    <col min="3" max="3" width="6.85546875" customWidth="1"/>
    <col min="4" max="4" width="28.42578125" bestFit="1" customWidth="1"/>
    <col min="5" max="5" width="12.85546875" customWidth="1"/>
    <col min="6" max="6" width="8.7109375" bestFit="1" customWidth="1"/>
    <col min="7" max="8" width="11.28515625" bestFit="1" customWidth="1"/>
    <col min="9" max="12" width="8.7109375" bestFit="1" customWidth="1"/>
    <col min="13" max="13" width="7.28515625" bestFit="1" customWidth="1"/>
    <col min="14" max="21" width="8.7109375" bestFit="1" customWidth="1"/>
    <col min="22" max="22" width="9.7109375" bestFit="1" customWidth="1"/>
    <col min="23" max="23" width="9.85546875" customWidth="1"/>
    <col min="24" max="24" width="10" customWidth="1"/>
    <col min="25" max="25" width="11.7109375" style="69" customWidth="1"/>
    <col min="26" max="26" width="8.7109375" bestFit="1" customWidth="1"/>
    <col min="27" max="27" width="11.28515625" bestFit="1" customWidth="1"/>
    <col min="28" max="28" width="20.85546875" bestFit="1" customWidth="1"/>
    <col min="29" max="30" width="1.28515625" bestFit="1" customWidth="1"/>
    <col min="31" max="31" width="7.7109375" bestFit="1" customWidth="1"/>
    <col min="32" max="33" width="1.28515625" bestFit="1" customWidth="1"/>
  </cols>
  <sheetData>
    <row r="1" spans="1:33" ht="15.75">
      <c r="A1" s="39" t="s">
        <v>0</v>
      </c>
      <c r="B1" s="40" t="s">
        <v>0</v>
      </c>
      <c r="C1" s="40" t="s">
        <v>0</v>
      </c>
      <c r="D1" s="40" t="s">
        <v>0</v>
      </c>
      <c r="E1" s="40" t="s">
        <v>0</v>
      </c>
      <c r="F1" s="41">
        <v>45682</v>
      </c>
      <c r="G1" s="41">
        <v>45713</v>
      </c>
      <c r="H1" s="41">
        <v>45741</v>
      </c>
      <c r="I1" s="40" t="s">
        <v>1</v>
      </c>
      <c r="J1" s="41">
        <v>45772</v>
      </c>
      <c r="K1" s="41">
        <v>45802</v>
      </c>
      <c r="L1" s="42">
        <v>45833</v>
      </c>
      <c r="M1" s="39" t="s">
        <v>2</v>
      </c>
      <c r="N1" s="40" t="s">
        <v>2</v>
      </c>
      <c r="O1" s="41">
        <v>45863</v>
      </c>
      <c r="P1" s="41">
        <v>45863</v>
      </c>
      <c r="Q1" s="41">
        <v>45894</v>
      </c>
      <c r="R1" s="41">
        <v>45894</v>
      </c>
      <c r="S1" s="41">
        <v>45925</v>
      </c>
      <c r="T1" s="41">
        <v>45925</v>
      </c>
      <c r="U1" s="40" t="s">
        <v>3</v>
      </c>
      <c r="V1" s="40" t="s">
        <v>3</v>
      </c>
      <c r="W1" s="41">
        <v>45955</v>
      </c>
      <c r="X1" s="41">
        <v>45986</v>
      </c>
      <c r="Y1" s="64" t="s">
        <v>4</v>
      </c>
      <c r="Z1" s="40" t="s">
        <v>5</v>
      </c>
      <c r="AA1" s="40" t="s">
        <v>6</v>
      </c>
      <c r="AB1" s="43" t="s">
        <v>0</v>
      </c>
      <c r="AC1" s="43" t="s">
        <v>0</v>
      </c>
      <c r="AD1" s="43" t="s">
        <v>0</v>
      </c>
      <c r="AE1" s="43" t="s">
        <v>0</v>
      </c>
      <c r="AF1" s="43" t="s">
        <v>0</v>
      </c>
      <c r="AG1" s="43" t="s">
        <v>0</v>
      </c>
    </row>
    <row r="2" spans="1:33" ht="63">
      <c r="A2" s="44" t="s">
        <v>7</v>
      </c>
      <c r="B2" s="45" t="s">
        <v>8</v>
      </c>
      <c r="C2" s="45" t="s">
        <v>9</v>
      </c>
      <c r="D2" s="45" t="s">
        <v>10</v>
      </c>
      <c r="E2" s="45" t="s">
        <v>11</v>
      </c>
      <c r="F2" s="45" t="s">
        <v>12</v>
      </c>
      <c r="G2" s="45" t="s">
        <v>12</v>
      </c>
      <c r="H2" s="45" t="s">
        <v>12</v>
      </c>
      <c r="I2" s="45" t="s">
        <v>12</v>
      </c>
      <c r="J2" s="45" t="s">
        <v>12</v>
      </c>
      <c r="K2" s="45" t="s">
        <v>12</v>
      </c>
      <c r="L2" s="40" t="s">
        <v>13</v>
      </c>
      <c r="M2" s="45" t="s">
        <v>14</v>
      </c>
      <c r="N2" s="45" t="s">
        <v>12</v>
      </c>
      <c r="O2" s="45" t="s">
        <v>12</v>
      </c>
      <c r="P2" s="45" t="s">
        <v>15</v>
      </c>
      <c r="Q2" s="45" t="s">
        <v>12</v>
      </c>
      <c r="R2" s="45" t="s">
        <v>15</v>
      </c>
      <c r="S2" s="45" t="s">
        <v>12</v>
      </c>
      <c r="T2" s="45" t="s">
        <v>15</v>
      </c>
      <c r="U2" s="45" t="s">
        <v>16</v>
      </c>
      <c r="V2" s="45" t="s">
        <v>12</v>
      </c>
      <c r="W2" s="45" t="s">
        <v>12</v>
      </c>
      <c r="X2" s="45" t="s">
        <v>12</v>
      </c>
      <c r="Y2" s="65" t="s">
        <v>12</v>
      </c>
      <c r="Z2" s="45" t="s">
        <v>12</v>
      </c>
      <c r="AA2" s="45" t="s">
        <v>12</v>
      </c>
      <c r="AB2" s="46" t="s">
        <v>0</v>
      </c>
      <c r="AC2" s="46" t="s">
        <v>0</v>
      </c>
      <c r="AD2" s="46" t="s">
        <v>0</v>
      </c>
      <c r="AE2" s="46" t="s">
        <v>0</v>
      </c>
      <c r="AF2" s="46" t="s">
        <v>0</v>
      </c>
      <c r="AG2" s="46" t="s">
        <v>0</v>
      </c>
    </row>
    <row r="3" spans="1:33" hidden="1">
      <c r="A3" s="3" t="s">
        <v>17</v>
      </c>
      <c r="B3" s="3">
        <v>9</v>
      </c>
      <c r="C3" s="3" t="s">
        <v>18</v>
      </c>
      <c r="D3" s="3" t="s">
        <v>19</v>
      </c>
      <c r="E3" s="3" t="s">
        <v>20</v>
      </c>
      <c r="F3" s="23">
        <v>0</v>
      </c>
      <c r="G3" s="9">
        <v>1839</v>
      </c>
      <c r="H3" s="60">
        <v>0</v>
      </c>
      <c r="I3" s="9">
        <f t="shared" ref="I3:I5" si="0">F3+G3+H3</f>
        <v>1839</v>
      </c>
      <c r="J3" s="2">
        <v>1678</v>
      </c>
      <c r="K3" s="2">
        <v>0</v>
      </c>
      <c r="L3" s="3">
        <v>4684</v>
      </c>
      <c r="M3" s="3" t="s">
        <v>18</v>
      </c>
      <c r="N3" s="2">
        <f t="shared" ref="N3:N5" si="1">J3+K3+L3</f>
        <v>6362</v>
      </c>
      <c r="O3" s="28">
        <v>0</v>
      </c>
      <c r="P3" s="28" t="s">
        <v>18</v>
      </c>
      <c r="Q3" s="3">
        <v>0</v>
      </c>
      <c r="R3" s="3" t="s">
        <v>18</v>
      </c>
      <c r="S3" s="3">
        <v>1785</v>
      </c>
      <c r="T3" s="3" t="s">
        <v>18</v>
      </c>
      <c r="U3" s="47"/>
      <c r="V3" s="3">
        <f t="shared" ref="V3:V5" si="2">O3+Q3+S3</f>
        <v>1785</v>
      </c>
      <c r="W3" s="3">
        <v>3022</v>
      </c>
      <c r="X3">
        <v>0</v>
      </c>
      <c r="Y3"/>
      <c r="Z3" s="52">
        <f t="shared" ref="Z3:Z5" si="3">W3+X3+Y3</f>
        <v>3022</v>
      </c>
      <c r="AA3" s="2">
        <f t="shared" ref="AA3:AA5" si="4">I3+N3+V3+Z3</f>
        <v>13008</v>
      </c>
    </row>
    <row r="4" spans="1:33" hidden="1">
      <c r="A4" s="1" t="s">
        <v>21</v>
      </c>
      <c r="B4" s="1">
        <v>9</v>
      </c>
      <c r="C4" s="1" t="s">
        <v>18</v>
      </c>
      <c r="D4" s="1" t="s">
        <v>19</v>
      </c>
      <c r="E4" s="1" t="s">
        <v>20</v>
      </c>
      <c r="F4" s="48">
        <v>0</v>
      </c>
      <c r="G4" s="37">
        <v>0</v>
      </c>
      <c r="H4" s="17">
        <v>0</v>
      </c>
      <c r="I4" s="37">
        <f t="shared" si="0"/>
        <v>0</v>
      </c>
      <c r="J4" s="49">
        <v>5000</v>
      </c>
      <c r="K4" s="49">
        <v>4228</v>
      </c>
      <c r="L4" s="1">
        <v>1696</v>
      </c>
      <c r="M4" s="1" t="s">
        <v>18</v>
      </c>
      <c r="N4" s="49">
        <f t="shared" si="1"/>
        <v>10924</v>
      </c>
      <c r="O4" s="35">
        <v>4671</v>
      </c>
      <c r="P4" s="35" t="s">
        <v>18</v>
      </c>
      <c r="Q4" s="1">
        <v>3398</v>
      </c>
      <c r="R4" s="1" t="s">
        <v>18</v>
      </c>
      <c r="S4" s="1">
        <v>541</v>
      </c>
      <c r="T4" s="1" t="s">
        <v>18</v>
      </c>
      <c r="U4" s="47"/>
      <c r="V4" s="33">
        <f t="shared" si="2"/>
        <v>8610</v>
      </c>
      <c r="W4" s="1">
        <v>0</v>
      </c>
      <c r="X4">
        <v>0</v>
      </c>
      <c r="Y4"/>
      <c r="Z4" s="52">
        <f t="shared" si="3"/>
        <v>0</v>
      </c>
      <c r="AA4" s="2">
        <f t="shared" si="4"/>
        <v>19534</v>
      </c>
    </row>
    <row r="5" spans="1:33" hidden="1">
      <c r="A5" s="3" t="s">
        <v>22</v>
      </c>
      <c r="B5" s="3">
        <v>9</v>
      </c>
      <c r="C5" s="3" t="s">
        <v>18</v>
      </c>
      <c r="D5" s="3" t="s">
        <v>19</v>
      </c>
      <c r="E5" s="3" t="s">
        <v>20</v>
      </c>
      <c r="F5" s="23">
        <v>0</v>
      </c>
      <c r="G5" s="9">
        <v>217</v>
      </c>
      <c r="H5" s="10">
        <v>215</v>
      </c>
      <c r="I5" s="9">
        <f t="shared" si="0"/>
        <v>432</v>
      </c>
      <c r="J5" s="2">
        <v>2371</v>
      </c>
      <c r="K5" s="9">
        <v>0</v>
      </c>
      <c r="L5" s="3">
        <v>273</v>
      </c>
      <c r="M5" s="3" t="s">
        <v>18</v>
      </c>
      <c r="N5" s="2">
        <f t="shared" si="1"/>
        <v>2644</v>
      </c>
      <c r="O5" s="28">
        <v>271</v>
      </c>
      <c r="P5" s="28" t="s">
        <v>18</v>
      </c>
      <c r="Q5" s="3">
        <v>7138</v>
      </c>
      <c r="R5" s="3" t="s">
        <v>18</v>
      </c>
      <c r="S5" s="3">
        <v>65</v>
      </c>
      <c r="T5" s="1" t="s">
        <v>18</v>
      </c>
      <c r="U5" s="47"/>
      <c r="V5" s="33">
        <f t="shared" si="2"/>
        <v>7474</v>
      </c>
      <c r="W5" s="3">
        <v>0</v>
      </c>
      <c r="X5">
        <v>0</v>
      </c>
      <c r="Y5"/>
      <c r="Z5" s="52">
        <f t="shared" si="3"/>
        <v>0</v>
      </c>
      <c r="AA5" s="2">
        <f t="shared" si="4"/>
        <v>10550</v>
      </c>
    </row>
    <row r="6" spans="1:33">
      <c r="A6" s="3" t="s">
        <v>23</v>
      </c>
      <c r="B6" s="3">
        <v>2</v>
      </c>
      <c r="C6" s="3" t="s">
        <v>24</v>
      </c>
      <c r="D6" s="3" t="s">
        <v>25</v>
      </c>
      <c r="E6" s="3" t="s">
        <v>26</v>
      </c>
      <c r="F6" s="23">
        <v>12326</v>
      </c>
      <c r="G6" s="9">
        <v>6550</v>
      </c>
      <c r="H6" s="7">
        <v>8078</v>
      </c>
      <c r="I6" s="9">
        <f>F6+G6+H6</f>
        <v>26954</v>
      </c>
      <c r="J6" s="2">
        <v>5748</v>
      </c>
      <c r="K6" s="2">
        <v>24927</v>
      </c>
      <c r="L6" s="28">
        <v>24314</v>
      </c>
      <c r="M6" s="3">
        <v>20</v>
      </c>
      <c r="N6" s="2">
        <f>J6+K6+L6</f>
        <v>54989</v>
      </c>
      <c r="O6" s="28">
        <v>6719</v>
      </c>
      <c r="P6" s="28">
        <v>2794</v>
      </c>
      <c r="Q6" s="3">
        <v>28080</v>
      </c>
      <c r="R6" s="3">
        <v>4381</v>
      </c>
      <c r="S6" s="3">
        <v>16472</v>
      </c>
      <c r="T6" s="1">
        <v>3266</v>
      </c>
      <c r="U6" s="38">
        <f>MAX(P6, R6, T6)</f>
        <v>4381</v>
      </c>
      <c r="V6" s="33">
        <f>O6+Q6+S6</f>
        <v>51271</v>
      </c>
      <c r="W6" s="3">
        <v>3791</v>
      </c>
      <c r="X6">
        <v>26877</v>
      </c>
      <c r="Y6">
        <v>10531</v>
      </c>
      <c r="Z6" s="52">
        <f>W6+X6+Y6</f>
        <v>41199</v>
      </c>
      <c r="AA6" s="2">
        <f>I6+N6+V6+Z6</f>
        <v>174413</v>
      </c>
    </row>
    <row r="7" spans="1:33">
      <c r="A7" s="3" t="s">
        <v>27</v>
      </c>
      <c r="B7" s="3">
        <v>1</v>
      </c>
      <c r="C7" s="3" t="s">
        <v>28</v>
      </c>
      <c r="D7" s="3" t="s">
        <v>29</v>
      </c>
      <c r="E7" s="3" t="s">
        <v>26</v>
      </c>
      <c r="F7" s="23">
        <v>21150</v>
      </c>
      <c r="G7" s="9">
        <v>5700</v>
      </c>
      <c r="H7" s="10">
        <v>21150</v>
      </c>
      <c r="I7" s="9">
        <f>F7+G7+H7</f>
        <v>48000</v>
      </c>
      <c r="J7" s="2">
        <v>13375</v>
      </c>
      <c r="K7" s="2">
        <v>11700</v>
      </c>
      <c r="L7" s="28">
        <v>10350</v>
      </c>
      <c r="M7" s="3">
        <v>45</v>
      </c>
      <c r="N7" s="2">
        <f>J7+K7+L7</f>
        <v>35425</v>
      </c>
      <c r="O7" s="28">
        <v>17530</v>
      </c>
      <c r="P7" s="28">
        <v>3925</v>
      </c>
      <c r="Q7" s="3">
        <v>19242</v>
      </c>
      <c r="R7" s="3">
        <v>10425</v>
      </c>
      <c r="S7" s="3">
        <v>17530</v>
      </c>
      <c r="T7" s="1">
        <v>5725</v>
      </c>
      <c r="U7" s="38">
        <f>MAX(P7, R7, T7)</f>
        <v>10425</v>
      </c>
      <c r="V7" s="1">
        <f>O7+Q7+S7</f>
        <v>54302</v>
      </c>
      <c r="W7" s="3">
        <v>16950</v>
      </c>
      <c r="X7">
        <v>14125</v>
      </c>
      <c r="Y7" s="69">
        <v>4560</v>
      </c>
      <c r="Z7" s="52">
        <f>W7+X7+Y7</f>
        <v>35635</v>
      </c>
      <c r="AA7" s="2">
        <f>I7+N7+V7+Z7</f>
        <v>173362</v>
      </c>
    </row>
    <row r="8" spans="1:33">
      <c r="A8" s="3" t="s">
        <v>30</v>
      </c>
      <c r="B8" s="3">
        <v>1</v>
      </c>
      <c r="C8" s="3" t="s">
        <v>28</v>
      </c>
      <c r="D8" s="4" t="s">
        <v>31</v>
      </c>
      <c r="E8" s="3" t="s">
        <v>26</v>
      </c>
      <c r="F8" s="23">
        <v>19423</v>
      </c>
      <c r="G8" s="9">
        <v>38710</v>
      </c>
      <c r="H8" s="13">
        <v>15752</v>
      </c>
      <c r="I8" s="9">
        <f>F8+G8+H8</f>
        <v>73885</v>
      </c>
      <c r="J8" s="2">
        <v>17280</v>
      </c>
      <c r="K8" s="2">
        <v>1280</v>
      </c>
      <c r="L8" s="28">
        <v>16995</v>
      </c>
      <c r="M8" s="3">
        <v>28</v>
      </c>
      <c r="N8" s="2">
        <f>J8+K8+L8</f>
        <v>35555</v>
      </c>
      <c r="O8" s="30">
        <v>11035</v>
      </c>
      <c r="P8" s="30">
        <v>2400</v>
      </c>
      <c r="Q8" s="3">
        <v>9802</v>
      </c>
      <c r="R8" s="3">
        <v>3110</v>
      </c>
      <c r="S8" s="3">
        <v>7500</v>
      </c>
      <c r="T8" s="1">
        <v>2860</v>
      </c>
      <c r="U8" s="38">
        <f>MAX(P8, R8, T8)</f>
        <v>3110</v>
      </c>
      <c r="V8" s="1">
        <f>O8+Q8+S8</f>
        <v>28337</v>
      </c>
      <c r="W8" s="3">
        <v>15910</v>
      </c>
      <c r="X8">
        <v>7740</v>
      </c>
      <c r="Y8" s="53">
        <v>5874</v>
      </c>
      <c r="Z8" s="52">
        <f>W8+X8+Y8</f>
        <v>29524</v>
      </c>
      <c r="AA8" s="2">
        <f>I8+N8+V8+Z8</f>
        <v>167301</v>
      </c>
    </row>
    <row r="9" spans="1:33">
      <c r="A9" s="4" t="s">
        <v>32</v>
      </c>
      <c r="B9" s="4">
        <v>4</v>
      </c>
      <c r="C9" s="4" t="s">
        <v>28</v>
      </c>
      <c r="D9" s="4" t="s">
        <v>33</v>
      </c>
      <c r="E9" s="3" t="s">
        <v>26</v>
      </c>
      <c r="F9" s="26">
        <v>918</v>
      </c>
      <c r="G9" s="12">
        <v>602</v>
      </c>
      <c r="H9" s="10">
        <v>18611</v>
      </c>
      <c r="I9" s="9">
        <f>F9+G9+H9</f>
        <v>20131</v>
      </c>
      <c r="J9" s="20">
        <v>5283</v>
      </c>
      <c r="K9" s="20">
        <v>1348</v>
      </c>
      <c r="L9" s="28">
        <v>8871</v>
      </c>
      <c r="M9" s="3">
        <v>15</v>
      </c>
      <c r="N9" s="20">
        <f>J9+K9+L9</f>
        <v>15502</v>
      </c>
      <c r="O9" s="28">
        <v>6074</v>
      </c>
      <c r="P9" s="28">
        <v>2806</v>
      </c>
      <c r="Q9" s="3">
        <v>13125</v>
      </c>
      <c r="R9" s="3">
        <v>4157</v>
      </c>
      <c r="S9" s="3">
        <v>87389</v>
      </c>
      <c r="T9" s="1">
        <v>62127</v>
      </c>
      <c r="U9" s="38">
        <f>MAX(P9, R9, T9)</f>
        <v>62127</v>
      </c>
      <c r="V9" s="33">
        <f>O9+Q9+S9</f>
        <v>106588</v>
      </c>
      <c r="W9" s="3">
        <v>3982</v>
      </c>
      <c r="X9">
        <v>2285</v>
      </c>
      <c r="Y9" s="69">
        <v>8420</v>
      </c>
      <c r="Z9" s="52">
        <f>W9+X9+Y9</f>
        <v>14687</v>
      </c>
      <c r="AA9" s="2">
        <f>I9+N9+V9+Z9</f>
        <v>156908</v>
      </c>
    </row>
    <row r="10" spans="1:33">
      <c r="A10" s="3" t="s">
        <v>34</v>
      </c>
      <c r="B10" s="3">
        <v>3</v>
      </c>
      <c r="C10" s="3" t="s">
        <v>28</v>
      </c>
      <c r="D10" s="4" t="s">
        <v>35</v>
      </c>
      <c r="E10" s="3" t="s">
        <v>26</v>
      </c>
      <c r="F10" s="23">
        <v>7373</v>
      </c>
      <c r="G10" s="9">
        <v>17675</v>
      </c>
      <c r="H10" s="9">
        <v>15317</v>
      </c>
      <c r="I10" s="9">
        <f>F10+G10+H10</f>
        <v>40365</v>
      </c>
      <c r="J10" s="2">
        <v>13687</v>
      </c>
      <c r="K10" s="2">
        <v>9494</v>
      </c>
      <c r="L10" s="28">
        <v>14393</v>
      </c>
      <c r="M10" s="3">
        <v>14</v>
      </c>
      <c r="N10" s="2">
        <f>J10+K10+L10</f>
        <v>37574</v>
      </c>
      <c r="O10" s="30">
        <v>17880</v>
      </c>
      <c r="P10" s="30">
        <v>8795</v>
      </c>
      <c r="Q10" s="3">
        <v>10670</v>
      </c>
      <c r="R10" s="3">
        <v>3075</v>
      </c>
      <c r="S10" s="3">
        <v>11324</v>
      </c>
      <c r="T10" s="1">
        <v>3095</v>
      </c>
      <c r="U10" s="38">
        <f>MAX(P10, R10, T10)</f>
        <v>8795</v>
      </c>
      <c r="V10" s="1">
        <f>O10+Q10+S10</f>
        <v>39874</v>
      </c>
      <c r="W10" s="3">
        <v>20515</v>
      </c>
      <c r="X10">
        <v>11875</v>
      </c>
      <c r="Y10" s="69">
        <v>6660</v>
      </c>
      <c r="Z10" s="52">
        <f>W10+X10+Y10</f>
        <v>39050</v>
      </c>
      <c r="AA10" s="2">
        <f>I10+N10+V10+Z10</f>
        <v>156863</v>
      </c>
    </row>
    <row r="11" spans="1:33">
      <c r="A11" s="3" t="s">
        <v>36</v>
      </c>
      <c r="B11" s="3">
        <v>2</v>
      </c>
      <c r="C11" s="3" t="s">
        <v>24</v>
      </c>
      <c r="D11" s="3" t="s">
        <v>37</v>
      </c>
      <c r="E11" s="3" t="s">
        <v>26</v>
      </c>
      <c r="F11" s="23">
        <v>19732</v>
      </c>
      <c r="G11" s="9">
        <v>9190</v>
      </c>
      <c r="H11" s="7">
        <v>6150</v>
      </c>
      <c r="I11" s="9">
        <f>F11+G11+H11</f>
        <v>35072</v>
      </c>
      <c r="J11" s="2">
        <v>11795</v>
      </c>
      <c r="K11" s="2">
        <v>7090</v>
      </c>
      <c r="L11" s="28">
        <v>8975</v>
      </c>
      <c r="M11" s="3">
        <v>28</v>
      </c>
      <c r="N11" s="2">
        <f>J11+K11+L11</f>
        <v>27860</v>
      </c>
      <c r="O11" s="28">
        <v>4546</v>
      </c>
      <c r="P11" s="28">
        <v>709</v>
      </c>
      <c r="Q11" s="3">
        <v>20995</v>
      </c>
      <c r="R11" s="3">
        <v>12133</v>
      </c>
      <c r="S11" s="3">
        <v>13000</v>
      </c>
      <c r="T11" s="1">
        <v>3250</v>
      </c>
      <c r="U11" s="38">
        <f>MAX(P11, R11, T11)</f>
        <v>12133</v>
      </c>
      <c r="V11" s="1">
        <f>O11+Q11+S11</f>
        <v>38541</v>
      </c>
      <c r="W11" s="3">
        <v>17290</v>
      </c>
      <c r="X11">
        <v>13593</v>
      </c>
      <c r="Y11">
        <v>9005</v>
      </c>
      <c r="Z11" s="63">
        <f>W11+X11+Y11</f>
        <v>39888</v>
      </c>
      <c r="AA11" s="2">
        <f>I11+N11+V11+Z11</f>
        <v>141361</v>
      </c>
    </row>
    <row r="12" spans="1:33">
      <c r="A12" s="4" t="s">
        <v>38</v>
      </c>
      <c r="B12" s="4">
        <v>1</v>
      </c>
      <c r="C12" s="4" t="s">
        <v>28</v>
      </c>
      <c r="D12" s="4" t="s">
        <v>39</v>
      </c>
      <c r="E12" s="3" t="s">
        <v>26</v>
      </c>
      <c r="F12" s="26">
        <v>50148</v>
      </c>
      <c r="G12" s="12">
        <v>2090</v>
      </c>
      <c r="H12" s="10">
        <v>4765</v>
      </c>
      <c r="I12" s="9">
        <f>F12+G12+H12</f>
        <v>57003</v>
      </c>
      <c r="J12" s="20">
        <v>22117</v>
      </c>
      <c r="K12" s="20">
        <v>21400</v>
      </c>
      <c r="L12" s="28">
        <v>3085</v>
      </c>
      <c r="M12" s="3">
        <v>21</v>
      </c>
      <c r="N12" s="20">
        <f>J12+K12+L12</f>
        <v>46602</v>
      </c>
      <c r="O12" s="28">
        <v>850</v>
      </c>
      <c r="P12" s="28">
        <v>300</v>
      </c>
      <c r="Q12" s="3">
        <v>7521</v>
      </c>
      <c r="R12" s="3">
        <v>5092</v>
      </c>
      <c r="S12" s="3">
        <v>3270</v>
      </c>
      <c r="T12" s="1">
        <v>1400</v>
      </c>
      <c r="U12" s="38">
        <f>MAX(P12, R12, T12)</f>
        <v>5092</v>
      </c>
      <c r="V12" s="1">
        <f>O12+Q12+S12</f>
        <v>11641</v>
      </c>
      <c r="W12" s="3">
        <v>17039</v>
      </c>
      <c r="X12">
        <v>977</v>
      </c>
      <c r="Y12" s="69">
        <v>4797</v>
      </c>
      <c r="Z12" s="63">
        <f>W12+X12+Y12</f>
        <v>22813</v>
      </c>
      <c r="AA12" s="2">
        <f>I12+N12+V12+Z12</f>
        <v>138059</v>
      </c>
    </row>
    <row r="13" spans="1:33">
      <c r="A13" s="4" t="s">
        <v>40</v>
      </c>
      <c r="B13" s="4">
        <v>4</v>
      </c>
      <c r="C13" s="4" t="s">
        <v>28</v>
      </c>
      <c r="D13" s="4" t="s">
        <v>41</v>
      </c>
      <c r="E13" s="3" t="s">
        <v>26</v>
      </c>
      <c r="F13" s="26">
        <v>9966</v>
      </c>
      <c r="G13" s="12">
        <v>9913</v>
      </c>
      <c r="H13" s="10">
        <v>11027</v>
      </c>
      <c r="I13" s="9">
        <f>F13+G13+H13</f>
        <v>30906</v>
      </c>
      <c r="J13" s="20">
        <v>8553</v>
      </c>
      <c r="K13" s="20">
        <v>3068</v>
      </c>
      <c r="L13" s="28">
        <v>26890</v>
      </c>
      <c r="M13" s="3">
        <v>31</v>
      </c>
      <c r="N13" s="20">
        <f>J13+K13+L13</f>
        <v>38511</v>
      </c>
      <c r="O13" s="28">
        <v>17169</v>
      </c>
      <c r="P13" s="28">
        <v>7108</v>
      </c>
      <c r="Q13" s="3">
        <v>13777</v>
      </c>
      <c r="R13" s="3">
        <v>2700</v>
      </c>
      <c r="S13" s="3">
        <v>8090</v>
      </c>
      <c r="T13" s="1">
        <v>3650</v>
      </c>
      <c r="U13" s="38">
        <f>MAX(P13, R13, T13)</f>
        <v>7108</v>
      </c>
      <c r="V13" s="33">
        <f>O13+Q13+S13</f>
        <v>39036</v>
      </c>
      <c r="W13" s="3">
        <v>9340</v>
      </c>
      <c r="X13">
        <v>2285</v>
      </c>
      <c r="Y13" s="69">
        <v>10141</v>
      </c>
      <c r="Z13" s="52">
        <f>W13+X13+Y13</f>
        <v>21766</v>
      </c>
      <c r="AA13" s="2">
        <f>I13+N13+V13+Z13</f>
        <v>130219</v>
      </c>
    </row>
    <row r="14" spans="1:33">
      <c r="A14" s="4" t="s">
        <v>42</v>
      </c>
      <c r="B14" s="4">
        <v>1</v>
      </c>
      <c r="C14" s="4" t="s">
        <v>28</v>
      </c>
      <c r="D14" s="4" t="s">
        <v>43</v>
      </c>
      <c r="E14" s="3" t="s">
        <v>26</v>
      </c>
      <c r="F14" s="26">
        <v>2033</v>
      </c>
      <c r="G14" s="12">
        <v>6069</v>
      </c>
      <c r="H14" s="10">
        <v>16120</v>
      </c>
      <c r="I14" s="9">
        <f>F14+G14+H14</f>
        <v>24222</v>
      </c>
      <c r="J14" s="20">
        <v>8672</v>
      </c>
      <c r="K14" s="20">
        <v>10445</v>
      </c>
      <c r="L14" s="28">
        <v>8935</v>
      </c>
      <c r="M14" s="3">
        <v>34</v>
      </c>
      <c r="N14" s="20">
        <f>J14+K14+L14</f>
        <v>28052</v>
      </c>
      <c r="O14" s="28">
        <v>6210</v>
      </c>
      <c r="P14" s="28">
        <v>2955</v>
      </c>
      <c r="Q14" s="3">
        <v>6222</v>
      </c>
      <c r="R14" s="3">
        <v>825</v>
      </c>
      <c r="S14" s="3">
        <f>12180+180</f>
        <v>12360</v>
      </c>
      <c r="T14" s="1">
        <v>2650</v>
      </c>
      <c r="U14" s="38">
        <f>MAX(P14, R14, T14)</f>
        <v>2955</v>
      </c>
      <c r="V14" s="1">
        <f>O14+Q14+S14</f>
        <v>24792</v>
      </c>
      <c r="W14" s="3">
        <v>27696</v>
      </c>
      <c r="X14">
        <v>14690</v>
      </c>
      <c r="Y14" s="53">
        <v>9255</v>
      </c>
      <c r="Z14" s="52">
        <f>W14+X14+Y14</f>
        <v>51641</v>
      </c>
      <c r="AA14" s="2">
        <f>I14+N14+V14+Z14</f>
        <v>128707</v>
      </c>
    </row>
    <row r="15" spans="1:33">
      <c r="A15" s="3" t="s">
        <v>44</v>
      </c>
      <c r="B15" s="3">
        <v>1</v>
      </c>
      <c r="C15" s="3" t="s">
        <v>24</v>
      </c>
      <c r="D15" s="3" t="s">
        <v>45</v>
      </c>
      <c r="E15" s="3" t="s">
        <v>26</v>
      </c>
      <c r="F15" s="23">
        <v>6232</v>
      </c>
      <c r="G15" s="9">
        <v>2110</v>
      </c>
      <c r="H15" s="10">
        <v>10564</v>
      </c>
      <c r="I15" s="9">
        <f>F15+G15+H15</f>
        <v>18906</v>
      </c>
      <c r="J15" s="2">
        <v>15110</v>
      </c>
      <c r="K15" s="2">
        <v>11290</v>
      </c>
      <c r="L15" s="28">
        <v>7323</v>
      </c>
      <c r="M15" s="3">
        <v>22</v>
      </c>
      <c r="N15" s="2">
        <f>J15+K15+L15</f>
        <v>33723</v>
      </c>
      <c r="O15" s="28">
        <v>7872</v>
      </c>
      <c r="P15" s="28">
        <v>3950</v>
      </c>
      <c r="Q15" s="3">
        <v>3430</v>
      </c>
      <c r="R15" s="3">
        <v>1650</v>
      </c>
      <c r="S15" s="3">
        <v>3360</v>
      </c>
      <c r="T15" s="1">
        <v>840</v>
      </c>
      <c r="U15" s="38">
        <f>MAX(P15, R15, T15)</f>
        <v>3950</v>
      </c>
      <c r="V15" s="1">
        <f>O15+Q15+S15</f>
        <v>14662</v>
      </c>
      <c r="W15" s="3">
        <v>11180</v>
      </c>
      <c r="X15" s="61">
        <v>45596</v>
      </c>
      <c r="Y15">
        <v>2990</v>
      </c>
      <c r="Z15" s="52">
        <f>W15+X15+Y15</f>
        <v>59766</v>
      </c>
      <c r="AA15" s="2">
        <f>I15+N15+V15+Z15</f>
        <v>127057</v>
      </c>
    </row>
    <row r="16" spans="1:33">
      <c r="A16" s="3" t="s">
        <v>46</v>
      </c>
      <c r="B16" s="3">
        <v>4</v>
      </c>
      <c r="C16" s="3" t="s">
        <v>24</v>
      </c>
      <c r="D16" s="3" t="s">
        <v>47</v>
      </c>
      <c r="E16" s="3" t="s">
        <v>26</v>
      </c>
      <c r="F16" s="23">
        <v>12395</v>
      </c>
      <c r="G16" s="9">
        <v>6411</v>
      </c>
      <c r="H16" s="10">
        <v>9797</v>
      </c>
      <c r="I16" s="9">
        <f>F16+G16+H16</f>
        <v>28603</v>
      </c>
      <c r="J16" s="2">
        <v>7104</v>
      </c>
      <c r="K16" s="2">
        <v>7561</v>
      </c>
      <c r="L16" s="28">
        <v>16007</v>
      </c>
      <c r="M16">
        <v>27</v>
      </c>
      <c r="N16" s="2">
        <f>J16+K16+L16</f>
        <v>30672</v>
      </c>
      <c r="O16" s="28">
        <v>15801</v>
      </c>
      <c r="P16" s="28">
        <v>2983</v>
      </c>
      <c r="Q16" s="3">
        <v>8651</v>
      </c>
      <c r="R16" s="3">
        <v>3815</v>
      </c>
      <c r="S16" s="3">
        <v>13646</v>
      </c>
      <c r="T16" s="1">
        <v>4138</v>
      </c>
      <c r="U16" s="38">
        <f>MAX(P16, R16, T16)</f>
        <v>4138</v>
      </c>
      <c r="V16" s="1">
        <f>O16+Q16+S16</f>
        <v>38098</v>
      </c>
      <c r="W16" s="3">
        <v>11127</v>
      </c>
      <c r="X16">
        <v>9107</v>
      </c>
      <c r="Y16">
        <v>7529</v>
      </c>
      <c r="Z16" s="52">
        <f>W16+X16+Y16</f>
        <v>27763</v>
      </c>
      <c r="AA16" s="2">
        <f>I16+N16+V16+Z16</f>
        <v>125136</v>
      </c>
    </row>
    <row r="17" spans="1:27">
      <c r="A17" s="3" t="s">
        <v>48</v>
      </c>
      <c r="B17" s="3">
        <v>1</v>
      </c>
      <c r="C17" s="3" t="s">
        <v>24</v>
      </c>
      <c r="D17" s="3" t="s">
        <v>49</v>
      </c>
      <c r="E17" s="3" t="s">
        <v>26</v>
      </c>
      <c r="F17" s="23">
        <v>25561</v>
      </c>
      <c r="G17" s="9">
        <v>5944</v>
      </c>
      <c r="H17" s="11">
        <v>5946</v>
      </c>
      <c r="I17" s="9">
        <f>F17+G17+H17</f>
        <v>37451</v>
      </c>
      <c r="J17" s="2">
        <v>6355</v>
      </c>
      <c r="K17" s="2">
        <v>11569</v>
      </c>
      <c r="L17" s="28">
        <v>25828</v>
      </c>
      <c r="M17" s="3">
        <v>20</v>
      </c>
      <c r="N17" s="2">
        <f>J17+K17+L17</f>
        <v>43752</v>
      </c>
      <c r="O17" s="28">
        <v>16000</v>
      </c>
      <c r="P17" s="28">
        <v>11725</v>
      </c>
      <c r="Q17" s="3">
        <v>4695</v>
      </c>
      <c r="R17" s="3">
        <v>2165</v>
      </c>
      <c r="S17" s="3">
        <v>2998</v>
      </c>
      <c r="T17" s="1">
        <v>743</v>
      </c>
      <c r="U17" s="38">
        <f>MAX(P17, R17, T17)</f>
        <v>11725</v>
      </c>
      <c r="V17" s="1">
        <f>O17+Q17+S17</f>
        <v>23693</v>
      </c>
      <c r="W17" s="3">
        <v>5096</v>
      </c>
      <c r="X17">
        <v>5905</v>
      </c>
      <c r="Y17">
        <v>8275</v>
      </c>
      <c r="Z17" s="52">
        <f>W17+X17+Y17</f>
        <v>19276</v>
      </c>
      <c r="AA17" s="2">
        <f>I17+N17+V17+Z17</f>
        <v>124172</v>
      </c>
    </row>
    <row r="18" spans="1:27">
      <c r="A18" s="3" t="s">
        <v>50</v>
      </c>
      <c r="B18" s="3">
        <v>1</v>
      </c>
      <c r="C18" s="3" t="s">
        <v>51</v>
      </c>
      <c r="D18" s="3" t="s">
        <v>52</v>
      </c>
      <c r="E18" s="3" t="s">
        <v>26</v>
      </c>
      <c r="F18" s="23">
        <v>7829.86</v>
      </c>
      <c r="G18" s="9">
        <v>3647</v>
      </c>
      <c r="H18" s="9">
        <v>3722</v>
      </c>
      <c r="I18" s="9">
        <f>F18+G18+H18</f>
        <v>15198.86</v>
      </c>
      <c r="J18" s="2">
        <v>11110</v>
      </c>
      <c r="K18" s="2">
        <v>6158</v>
      </c>
      <c r="L18" s="28">
        <v>8618</v>
      </c>
      <c r="M18" s="3">
        <v>16</v>
      </c>
      <c r="N18" s="2">
        <f>J18+K18+L18</f>
        <v>25886</v>
      </c>
      <c r="O18" s="28">
        <v>1450</v>
      </c>
      <c r="P18" s="28">
        <v>700</v>
      </c>
      <c r="Q18" s="3">
        <v>23850</v>
      </c>
      <c r="R18" s="3">
        <v>12650</v>
      </c>
      <c r="S18" s="3">
        <v>27228</v>
      </c>
      <c r="T18" s="1">
        <v>12300</v>
      </c>
      <c r="U18" s="33">
        <f>MAX(P18, R18, T18)</f>
        <v>12650</v>
      </c>
      <c r="V18" s="1">
        <f>O18+Q18+S18</f>
        <v>52528</v>
      </c>
      <c r="W18" s="3">
        <v>12050</v>
      </c>
      <c r="X18">
        <v>14835</v>
      </c>
      <c r="Y18">
        <v>3100</v>
      </c>
      <c r="Z18" s="52">
        <f>W18+X18+Y18</f>
        <v>29985</v>
      </c>
      <c r="AA18" s="2">
        <f>I18+N18+V18+Z18</f>
        <v>123597.86</v>
      </c>
    </row>
    <row r="19" spans="1:27">
      <c r="A19" s="3" t="s">
        <v>53</v>
      </c>
      <c r="B19" s="3">
        <v>1</v>
      </c>
      <c r="C19" s="3" t="s">
        <v>28</v>
      </c>
      <c r="D19" s="3" t="s">
        <v>54</v>
      </c>
      <c r="E19" s="3" t="s">
        <v>26</v>
      </c>
      <c r="F19" s="23">
        <v>4367</v>
      </c>
      <c r="G19" s="9">
        <v>4367</v>
      </c>
      <c r="H19" s="9">
        <v>8818</v>
      </c>
      <c r="I19" s="9">
        <f>F19+G19+H19</f>
        <v>17552</v>
      </c>
      <c r="J19" s="2">
        <v>1546</v>
      </c>
      <c r="K19" s="2">
        <v>4538</v>
      </c>
      <c r="L19" s="28">
        <v>13142</v>
      </c>
      <c r="M19" s="3">
        <v>10</v>
      </c>
      <c r="N19" s="2">
        <f>J19+K19+L19</f>
        <v>19226</v>
      </c>
      <c r="O19" s="28">
        <v>9898</v>
      </c>
      <c r="P19" s="28">
        <v>5100</v>
      </c>
      <c r="Q19" s="3">
        <v>17691</v>
      </c>
      <c r="R19" s="3">
        <v>11197</v>
      </c>
      <c r="S19" s="3">
        <v>9862</v>
      </c>
      <c r="T19" s="1">
        <v>2525</v>
      </c>
      <c r="U19" s="33">
        <f>MAX(P19, R19, T19)</f>
        <v>11197</v>
      </c>
      <c r="V19" s="1">
        <f>O19+Q19+S19</f>
        <v>37451</v>
      </c>
      <c r="W19" s="3">
        <v>35475</v>
      </c>
      <c r="X19">
        <v>2638</v>
      </c>
      <c r="Y19" s="69">
        <v>11247</v>
      </c>
      <c r="Z19" s="52">
        <f>W19+X19+Y19</f>
        <v>49360</v>
      </c>
      <c r="AA19" s="2">
        <f>I19+N19+V19+Z19</f>
        <v>123589</v>
      </c>
    </row>
    <row r="20" spans="1:27" hidden="1">
      <c r="A20" s="3" t="s">
        <v>55</v>
      </c>
      <c r="B20" s="3">
        <v>9</v>
      </c>
      <c r="C20" s="3" t="s">
        <v>18</v>
      </c>
      <c r="D20" s="3" t="s">
        <v>56</v>
      </c>
      <c r="E20" s="4" t="s">
        <v>20</v>
      </c>
      <c r="F20" s="23">
        <v>0</v>
      </c>
      <c r="G20" s="9">
        <v>0</v>
      </c>
      <c r="H20" s="10">
        <v>0</v>
      </c>
      <c r="I20" s="9">
        <f>F20+G20+H20</f>
        <v>0</v>
      </c>
      <c r="J20" s="2">
        <v>0</v>
      </c>
      <c r="K20" s="2">
        <v>0</v>
      </c>
      <c r="L20" s="3">
        <v>0</v>
      </c>
      <c r="M20" s="3" t="s">
        <v>18</v>
      </c>
      <c r="N20" s="2">
        <f>J20+K20+L20</f>
        <v>0</v>
      </c>
      <c r="O20" s="30">
        <v>0</v>
      </c>
      <c r="P20" s="28" t="s">
        <v>18</v>
      </c>
      <c r="Q20" s="3">
        <v>0</v>
      </c>
      <c r="R20" s="3" t="s">
        <v>18</v>
      </c>
      <c r="S20" s="3">
        <v>0</v>
      </c>
      <c r="T20" s="1" t="s">
        <v>18</v>
      </c>
      <c r="U20" s="47"/>
      <c r="V20" s="33">
        <f>O20+Q20+S20</f>
        <v>0</v>
      </c>
      <c r="W20" s="3"/>
      <c r="X20">
        <v>0</v>
      </c>
      <c r="Y20"/>
      <c r="Z20" s="52">
        <f>W20+X20+Y20</f>
        <v>0</v>
      </c>
      <c r="AA20" s="2">
        <f>I20+N20+V20+Z20</f>
        <v>0</v>
      </c>
    </row>
    <row r="21" spans="1:27">
      <c r="A21" s="3" t="s">
        <v>57</v>
      </c>
      <c r="B21" s="3">
        <v>2</v>
      </c>
      <c r="C21" s="3" t="s">
        <v>24</v>
      </c>
      <c r="D21" s="3" t="s">
        <v>58</v>
      </c>
      <c r="E21" s="3" t="s">
        <v>26</v>
      </c>
      <c r="F21" s="23">
        <v>4435</v>
      </c>
      <c r="G21" s="9">
        <v>17994</v>
      </c>
      <c r="H21" s="9">
        <v>18694</v>
      </c>
      <c r="I21" s="9">
        <f>F21+G21+H21</f>
        <v>41123</v>
      </c>
      <c r="J21" s="2">
        <v>7220</v>
      </c>
      <c r="K21" s="2">
        <v>6287</v>
      </c>
      <c r="L21" s="2">
        <v>12165</v>
      </c>
      <c r="M21" s="3"/>
      <c r="N21" s="2">
        <f>J21+K21+L21</f>
        <v>25672</v>
      </c>
      <c r="O21" s="28">
        <v>2917</v>
      </c>
      <c r="P21" s="28">
        <v>900</v>
      </c>
      <c r="Q21" s="3">
        <v>5845</v>
      </c>
      <c r="R21" s="3">
        <v>1765</v>
      </c>
      <c r="S21">
        <v>7645</v>
      </c>
      <c r="T21" s="1">
        <v>2840</v>
      </c>
      <c r="U21" s="38">
        <f>MAX(P21, R21, T21)</f>
        <v>2840</v>
      </c>
      <c r="V21" s="1">
        <f>O21+Q21+S21</f>
        <v>16407</v>
      </c>
      <c r="W21" s="3">
        <v>21475</v>
      </c>
      <c r="X21">
        <v>5595</v>
      </c>
      <c r="Y21">
        <v>8115</v>
      </c>
      <c r="Z21" s="52">
        <f>W21+X21+Y21</f>
        <v>35185</v>
      </c>
      <c r="AA21" s="2">
        <f>I21+N21+V21+Z21</f>
        <v>118387</v>
      </c>
    </row>
    <row r="22" spans="1:27">
      <c r="A22" s="3" t="s">
        <v>59</v>
      </c>
      <c r="B22" s="3">
        <v>3</v>
      </c>
      <c r="C22" s="3" t="s">
        <v>51</v>
      </c>
      <c r="D22" s="3" t="s">
        <v>60</v>
      </c>
      <c r="E22" s="3" t="s">
        <v>26</v>
      </c>
      <c r="F22" s="23">
        <v>3473</v>
      </c>
      <c r="G22" s="9">
        <v>8522</v>
      </c>
      <c r="H22" s="9">
        <v>8757</v>
      </c>
      <c r="I22" s="9">
        <f>F22+G22+H22</f>
        <v>20752</v>
      </c>
      <c r="J22" s="2">
        <v>9576</v>
      </c>
      <c r="K22" s="2">
        <v>5392</v>
      </c>
      <c r="L22" s="28">
        <v>14355</v>
      </c>
      <c r="M22" s="3">
        <v>15</v>
      </c>
      <c r="N22" s="2">
        <f>J22+K22+L22</f>
        <v>29323</v>
      </c>
      <c r="O22" s="28">
        <v>17176</v>
      </c>
      <c r="P22" s="28">
        <v>14200</v>
      </c>
      <c r="Q22" s="3">
        <v>5298</v>
      </c>
      <c r="R22" s="3">
        <v>2899</v>
      </c>
      <c r="S22" s="3">
        <v>11915</v>
      </c>
      <c r="T22" s="1">
        <v>900</v>
      </c>
      <c r="U22" s="33">
        <f>MAX(P22, R22, T22)</f>
        <v>14200</v>
      </c>
      <c r="V22" s="1">
        <f>O22+Q22+S22</f>
        <v>34389</v>
      </c>
      <c r="W22" s="3">
        <v>15003</v>
      </c>
      <c r="X22">
        <v>5700</v>
      </c>
      <c r="Y22">
        <v>4868</v>
      </c>
      <c r="Z22" s="52">
        <f>W22+X22+Y22</f>
        <v>25571</v>
      </c>
      <c r="AA22" s="2">
        <f>I22+N22+V22+Z22</f>
        <v>110035</v>
      </c>
    </row>
    <row r="23" spans="1:27">
      <c r="A23" s="3" t="s">
        <v>61</v>
      </c>
      <c r="B23" s="3">
        <v>3</v>
      </c>
      <c r="C23" s="3" t="s">
        <v>24</v>
      </c>
      <c r="D23" s="3" t="s">
        <v>62</v>
      </c>
      <c r="E23" s="3" t="s">
        <v>26</v>
      </c>
      <c r="F23" s="23">
        <v>15379</v>
      </c>
      <c r="G23" s="9">
        <v>0</v>
      </c>
      <c r="H23" s="10">
        <v>2176</v>
      </c>
      <c r="I23" s="9">
        <f>F23+G23+H23</f>
        <v>17555</v>
      </c>
      <c r="J23" s="2">
        <v>3823</v>
      </c>
      <c r="K23" s="2">
        <v>5076</v>
      </c>
      <c r="L23" s="28">
        <v>10701</v>
      </c>
      <c r="M23" s="3">
        <v>26</v>
      </c>
      <c r="N23" s="2">
        <f>J23+K23+L23</f>
        <v>19600</v>
      </c>
      <c r="O23" s="28">
        <v>10669</v>
      </c>
      <c r="P23" s="28">
        <v>5011</v>
      </c>
      <c r="Q23" s="3">
        <v>10015</v>
      </c>
      <c r="R23" s="3">
        <v>4375</v>
      </c>
      <c r="S23" s="3">
        <v>13977</v>
      </c>
      <c r="T23" s="1">
        <v>1595</v>
      </c>
      <c r="U23" s="33">
        <f>MAX(P23, R23, T23)</f>
        <v>5011</v>
      </c>
      <c r="V23" s="1">
        <f>O23+Q23+S23</f>
        <v>34661</v>
      </c>
      <c r="W23" s="3">
        <v>12689</v>
      </c>
      <c r="X23">
        <v>13915</v>
      </c>
      <c r="Y23">
        <v>7063</v>
      </c>
      <c r="Z23" s="52">
        <f>W23+X23+Y23</f>
        <v>33667</v>
      </c>
      <c r="AA23" s="2">
        <f>I23+N23+V23+Z23</f>
        <v>105483</v>
      </c>
    </row>
    <row r="24" spans="1:27">
      <c r="A24" s="3" t="s">
        <v>63</v>
      </c>
      <c r="B24" s="3">
        <v>2</v>
      </c>
      <c r="C24" s="3" t="s">
        <v>24</v>
      </c>
      <c r="D24" s="3" t="s">
        <v>64</v>
      </c>
      <c r="E24" s="3" t="s">
        <v>26</v>
      </c>
      <c r="F24" s="23">
        <v>10175</v>
      </c>
      <c r="G24" s="9">
        <v>8394</v>
      </c>
      <c r="H24" s="10">
        <v>5333</v>
      </c>
      <c r="I24" s="9">
        <f>F24+G24+H24</f>
        <v>23902</v>
      </c>
      <c r="J24" s="2">
        <v>9103</v>
      </c>
      <c r="K24" s="2">
        <v>26655</v>
      </c>
      <c r="L24" s="28">
        <v>4802</v>
      </c>
      <c r="M24" s="3">
        <v>15</v>
      </c>
      <c r="N24" s="2">
        <f>J24+K24+L24</f>
        <v>40560</v>
      </c>
      <c r="O24" s="28">
        <v>5893</v>
      </c>
      <c r="P24" s="28">
        <v>2083</v>
      </c>
      <c r="Q24" s="3">
        <v>5517</v>
      </c>
      <c r="R24" s="3">
        <v>1920</v>
      </c>
      <c r="S24" s="3">
        <v>9807</v>
      </c>
      <c r="T24" s="1">
        <v>1665</v>
      </c>
      <c r="U24" s="33">
        <f>MAX(P24, R24, T24)</f>
        <v>2083</v>
      </c>
      <c r="V24" s="1">
        <f>O24+Q24+S24</f>
        <v>21217</v>
      </c>
      <c r="W24" s="3">
        <v>2303</v>
      </c>
      <c r="X24">
        <v>9826</v>
      </c>
      <c r="Y24">
        <v>3857</v>
      </c>
      <c r="Z24" s="52">
        <f>W24+X24+Y24</f>
        <v>15986</v>
      </c>
      <c r="AA24" s="2">
        <f>I24+N24+V24+Z24</f>
        <v>101665</v>
      </c>
    </row>
    <row r="25" spans="1:27">
      <c r="A25" s="4" t="s">
        <v>65</v>
      </c>
      <c r="B25" s="4">
        <v>4</v>
      </c>
      <c r="C25" s="4" t="s">
        <v>28</v>
      </c>
      <c r="D25" s="4" t="s">
        <v>66</v>
      </c>
      <c r="E25" s="3" t="s">
        <v>26</v>
      </c>
      <c r="F25" s="26">
        <v>14295</v>
      </c>
      <c r="G25" s="12">
        <v>6405</v>
      </c>
      <c r="H25" s="10">
        <v>16622</v>
      </c>
      <c r="I25" s="9">
        <f>F25+G25+H25</f>
        <v>37322</v>
      </c>
      <c r="J25" s="20">
        <v>4205</v>
      </c>
      <c r="K25" s="20">
        <v>14480</v>
      </c>
      <c r="L25" s="28">
        <v>6129</v>
      </c>
      <c r="M25" s="3">
        <v>25</v>
      </c>
      <c r="N25" s="20">
        <f>J25+K25+L25</f>
        <v>24814</v>
      </c>
      <c r="O25" s="28">
        <v>2100</v>
      </c>
      <c r="P25" s="28">
        <v>500</v>
      </c>
      <c r="Q25" s="3">
        <v>6380</v>
      </c>
      <c r="R25" s="3">
        <v>3830</v>
      </c>
      <c r="S25" s="3">
        <v>10535</v>
      </c>
      <c r="T25" s="1">
        <v>5520</v>
      </c>
      <c r="U25" s="33">
        <f>MAX(P25, R25, T25)</f>
        <v>5520</v>
      </c>
      <c r="V25" s="1">
        <f>O25+Q25+S25</f>
        <v>19015</v>
      </c>
      <c r="W25" s="3">
        <v>6585</v>
      </c>
      <c r="X25">
        <v>4354</v>
      </c>
      <c r="Y25" s="69">
        <v>8400</v>
      </c>
      <c r="Z25" s="52">
        <f>W25+X25+Y25</f>
        <v>19339</v>
      </c>
      <c r="AA25" s="2">
        <f>I25+N25+V25+Z25</f>
        <v>100490</v>
      </c>
    </row>
    <row r="26" spans="1:27">
      <c r="A26" s="4" t="s">
        <v>67</v>
      </c>
      <c r="B26" s="4">
        <v>1</v>
      </c>
      <c r="C26" s="4" t="s">
        <v>28</v>
      </c>
      <c r="D26" s="4" t="s">
        <v>39</v>
      </c>
      <c r="E26" s="3" t="s">
        <v>26</v>
      </c>
      <c r="F26" s="26">
        <v>18080</v>
      </c>
      <c r="G26" s="12">
        <v>2237</v>
      </c>
      <c r="H26" s="10">
        <v>2693</v>
      </c>
      <c r="I26" s="9">
        <f>F26+G26+H26</f>
        <v>23010</v>
      </c>
      <c r="J26" s="20">
        <v>2747</v>
      </c>
      <c r="K26" s="20">
        <v>5943</v>
      </c>
      <c r="L26" s="28">
        <v>12711</v>
      </c>
      <c r="M26" s="3">
        <v>37</v>
      </c>
      <c r="N26" s="20">
        <f>J26+K26+L26</f>
        <v>21401</v>
      </c>
      <c r="O26" s="28">
        <v>8510</v>
      </c>
      <c r="P26" s="28">
        <v>5935</v>
      </c>
      <c r="Q26" s="3">
        <v>9182</v>
      </c>
      <c r="R26" s="3">
        <v>5065</v>
      </c>
      <c r="S26" s="3">
        <v>2741</v>
      </c>
      <c r="T26" s="1">
        <v>1125</v>
      </c>
      <c r="U26" s="38">
        <f>MAX(P26, R26, T26)</f>
        <v>5935</v>
      </c>
      <c r="V26" s="1">
        <f>O26+Q26+S26</f>
        <v>20433</v>
      </c>
      <c r="W26" s="3">
        <v>19070</v>
      </c>
      <c r="X26">
        <v>6165</v>
      </c>
      <c r="Y26" s="69">
        <v>8609</v>
      </c>
      <c r="Z26" s="52">
        <f>W26+X26+Y26</f>
        <v>33844</v>
      </c>
      <c r="AA26" s="2">
        <f>I26+N26+V26+Z26</f>
        <v>98688</v>
      </c>
    </row>
    <row r="27" spans="1:27">
      <c r="A27" s="3" t="s">
        <v>68</v>
      </c>
      <c r="B27" s="3">
        <v>3</v>
      </c>
      <c r="C27" s="3" t="s">
        <v>24</v>
      </c>
      <c r="D27" s="3" t="s">
        <v>69</v>
      </c>
      <c r="E27" s="3" t="s">
        <v>26</v>
      </c>
      <c r="F27" s="23">
        <v>9718</v>
      </c>
      <c r="G27" s="9">
        <v>13375</v>
      </c>
      <c r="H27" s="10">
        <v>12695</v>
      </c>
      <c r="I27" s="9">
        <f>F27+G27+H27</f>
        <v>35788</v>
      </c>
      <c r="J27" s="2">
        <v>6203</v>
      </c>
      <c r="K27" s="2">
        <v>4462</v>
      </c>
      <c r="L27" s="28">
        <v>2790</v>
      </c>
      <c r="M27" s="3">
        <v>11</v>
      </c>
      <c r="N27" s="2">
        <f>J27+K27+L27</f>
        <v>13455</v>
      </c>
      <c r="O27" s="28">
        <v>16973</v>
      </c>
      <c r="P27" s="28">
        <v>5290</v>
      </c>
      <c r="Q27" s="3">
        <v>5405</v>
      </c>
      <c r="R27" s="3">
        <v>1995</v>
      </c>
      <c r="S27" s="3">
        <v>14158</v>
      </c>
      <c r="T27" s="1">
        <v>4980</v>
      </c>
      <c r="U27" s="38">
        <f>MAX(P27, R27, T27)</f>
        <v>5290</v>
      </c>
      <c r="V27" s="1">
        <f>O27+Q27+S27</f>
        <v>36536</v>
      </c>
      <c r="W27" s="3">
        <v>2713</v>
      </c>
      <c r="X27">
        <v>5258</v>
      </c>
      <c r="Y27">
        <v>2192</v>
      </c>
      <c r="Z27" s="52">
        <f>W27+X27+Y27</f>
        <v>10163</v>
      </c>
      <c r="AA27" s="2">
        <f>I27+N27+V27+Z27</f>
        <v>95942</v>
      </c>
    </row>
    <row r="28" spans="1:27" hidden="1">
      <c r="A28" s="3" t="s">
        <v>70</v>
      </c>
      <c r="B28" s="3">
        <v>9</v>
      </c>
      <c r="C28" s="3" t="s">
        <v>18</v>
      </c>
      <c r="D28" s="3" t="s">
        <v>71</v>
      </c>
      <c r="E28" s="3" t="s">
        <v>20</v>
      </c>
      <c r="F28" s="23">
        <v>0</v>
      </c>
      <c r="G28" s="9">
        <v>4056</v>
      </c>
      <c r="H28" s="10">
        <v>8432</v>
      </c>
      <c r="I28" s="9">
        <f>F28+G28+H28</f>
        <v>12488</v>
      </c>
      <c r="J28" s="2">
        <v>1399</v>
      </c>
      <c r="K28" s="2">
        <v>4545</v>
      </c>
      <c r="L28" s="3">
        <v>5212</v>
      </c>
      <c r="M28" s="3" t="s">
        <v>18</v>
      </c>
      <c r="N28" s="2">
        <f>J28+K28+L28</f>
        <v>11156</v>
      </c>
      <c r="O28" s="28">
        <v>3274</v>
      </c>
      <c r="P28" s="28" t="s">
        <v>18</v>
      </c>
      <c r="Q28" s="3">
        <v>13967</v>
      </c>
      <c r="R28" s="3" t="s">
        <v>18</v>
      </c>
      <c r="S28" s="3">
        <v>17369</v>
      </c>
      <c r="T28" s="1" t="s">
        <v>18</v>
      </c>
      <c r="U28" s="47"/>
      <c r="V28" s="1">
        <f>O28+Q28+S28</f>
        <v>34610</v>
      </c>
      <c r="W28" s="3">
        <v>12978</v>
      </c>
      <c r="X28">
        <v>0</v>
      </c>
      <c r="Y28"/>
      <c r="Z28" s="52">
        <f>W28+X28+Y28</f>
        <v>12978</v>
      </c>
      <c r="AA28" s="2">
        <f>I28+N28+V28+Z28</f>
        <v>71232</v>
      </c>
    </row>
    <row r="29" spans="1:27" hidden="1">
      <c r="A29" t="s">
        <v>72</v>
      </c>
      <c r="B29" s="3">
        <v>9</v>
      </c>
      <c r="C29" s="3" t="s">
        <v>73</v>
      </c>
      <c r="D29" s="3" t="s">
        <v>71</v>
      </c>
      <c r="E29" s="3" t="s">
        <v>20</v>
      </c>
      <c r="F29" s="23">
        <v>0</v>
      </c>
      <c r="G29" s="9">
        <v>0</v>
      </c>
      <c r="H29" s="10">
        <v>0</v>
      </c>
      <c r="I29" s="9">
        <f>F29+G29+H29</f>
        <v>0</v>
      </c>
      <c r="J29" s="2">
        <v>0</v>
      </c>
      <c r="K29" s="2">
        <v>0</v>
      </c>
      <c r="L29" s="3">
        <v>0</v>
      </c>
      <c r="M29" s="3" t="s">
        <v>18</v>
      </c>
      <c r="N29" s="2">
        <f>J29+K29+L29</f>
        <v>0</v>
      </c>
      <c r="O29" s="28">
        <v>0</v>
      </c>
      <c r="P29" s="28"/>
      <c r="Q29" s="3">
        <v>89</v>
      </c>
      <c r="R29" s="3"/>
      <c r="S29" s="3">
        <v>29</v>
      </c>
      <c r="T29" s="1"/>
      <c r="U29" s="47"/>
      <c r="V29" s="1">
        <f>O29+Q29+S29</f>
        <v>118</v>
      </c>
      <c r="W29" s="3"/>
      <c r="X29">
        <v>0</v>
      </c>
      <c r="Y29"/>
      <c r="Z29" s="52">
        <f>W29+X29+Y29</f>
        <v>0</v>
      </c>
      <c r="AA29" s="2">
        <f>I29+N29+V29+Z29</f>
        <v>118</v>
      </c>
    </row>
    <row r="30" spans="1:27" hidden="1">
      <c r="A30" s="3" t="s">
        <v>74</v>
      </c>
      <c r="B30" s="3">
        <v>2</v>
      </c>
      <c r="C30" s="3" t="s">
        <v>18</v>
      </c>
      <c r="D30" s="3" t="s">
        <v>75</v>
      </c>
      <c r="E30" s="3" t="s">
        <v>76</v>
      </c>
      <c r="F30" s="23">
        <v>9200</v>
      </c>
      <c r="G30" s="9">
        <v>0</v>
      </c>
      <c r="H30" s="10">
        <v>11575</v>
      </c>
      <c r="I30" s="9">
        <f>F30+G30+H30</f>
        <v>20775</v>
      </c>
      <c r="J30" s="2">
        <v>7459</v>
      </c>
      <c r="K30" s="2">
        <v>12755</v>
      </c>
      <c r="L30" s="3">
        <v>9485</v>
      </c>
      <c r="M30" s="3" t="s">
        <v>18</v>
      </c>
      <c r="N30" s="2">
        <f>J30+K30+L30</f>
        <v>29699</v>
      </c>
      <c r="O30" s="28">
        <v>5365</v>
      </c>
      <c r="P30" s="28" t="s">
        <v>18</v>
      </c>
      <c r="Q30" s="3">
        <v>13443</v>
      </c>
      <c r="R30" s="3" t="s">
        <v>18</v>
      </c>
      <c r="S30" s="3">
        <v>9468</v>
      </c>
      <c r="T30" s="1" t="s">
        <v>18</v>
      </c>
      <c r="U30" s="1"/>
      <c r="V30" s="1">
        <f>O30+Q30+S30</f>
        <v>28276</v>
      </c>
      <c r="W30" s="3">
        <v>23520</v>
      </c>
      <c r="X30">
        <v>7670</v>
      </c>
      <c r="Y30">
        <v>19378</v>
      </c>
      <c r="Z30" s="52">
        <f>W30+X30+Y30</f>
        <v>50568</v>
      </c>
      <c r="AA30" s="2">
        <f>I30+N30+V30+Z30</f>
        <v>129318</v>
      </c>
    </row>
    <row r="31" spans="1:27" hidden="1">
      <c r="A31" s="3" t="s">
        <v>77</v>
      </c>
      <c r="B31" s="3">
        <v>2</v>
      </c>
      <c r="C31" s="3" t="s">
        <v>18</v>
      </c>
      <c r="D31" s="3" t="s">
        <v>75</v>
      </c>
      <c r="E31" s="3" t="s">
        <v>76</v>
      </c>
      <c r="F31" s="23">
        <v>5170</v>
      </c>
      <c r="G31" s="9">
        <v>585</v>
      </c>
      <c r="H31" s="10">
        <v>707</v>
      </c>
      <c r="I31" s="9">
        <f>F31+G31+H31</f>
        <v>6462</v>
      </c>
      <c r="J31" s="2">
        <v>2782</v>
      </c>
      <c r="K31" s="2">
        <v>1317</v>
      </c>
      <c r="L31" s="3">
        <v>2908</v>
      </c>
      <c r="M31" s="3" t="s">
        <v>18</v>
      </c>
      <c r="N31" s="2">
        <f>J31+K31+L31</f>
        <v>7007</v>
      </c>
      <c r="O31" s="28">
        <f>7415+185</f>
        <v>7600</v>
      </c>
      <c r="P31" s="28" t="s">
        <v>18</v>
      </c>
      <c r="Q31" s="3">
        <v>4812</v>
      </c>
      <c r="R31" s="3" t="s">
        <v>18</v>
      </c>
      <c r="S31" s="3">
        <v>935</v>
      </c>
      <c r="T31" s="1" t="s">
        <v>18</v>
      </c>
      <c r="U31" s="47"/>
      <c r="V31" s="1">
        <f>O31+Q31+S31</f>
        <v>13347</v>
      </c>
      <c r="W31" s="3">
        <v>540</v>
      </c>
      <c r="X31">
        <v>1111</v>
      </c>
      <c r="Y31">
        <v>7888</v>
      </c>
      <c r="Z31" s="52">
        <f>W31+X31+Y31</f>
        <v>9539</v>
      </c>
      <c r="AA31" s="2">
        <f>I31+N31+V31+Z31</f>
        <v>36355</v>
      </c>
    </row>
    <row r="32" spans="1:27" hidden="1">
      <c r="A32" s="3" t="s">
        <v>78</v>
      </c>
      <c r="B32" s="3">
        <v>2</v>
      </c>
      <c r="C32" s="3" t="s">
        <v>18</v>
      </c>
      <c r="D32" s="3" t="s">
        <v>75</v>
      </c>
      <c r="E32" s="3" t="s">
        <v>76</v>
      </c>
      <c r="F32" s="23">
        <v>0</v>
      </c>
      <c r="G32" s="9">
        <v>0</v>
      </c>
      <c r="H32" s="10">
        <v>1454</v>
      </c>
      <c r="I32" s="9">
        <f>F32+G32+H32</f>
        <v>1454</v>
      </c>
      <c r="J32" s="2">
        <v>23460</v>
      </c>
      <c r="K32" s="2">
        <v>0</v>
      </c>
      <c r="L32" s="3">
        <v>0</v>
      </c>
      <c r="M32" s="3" t="s">
        <v>18</v>
      </c>
      <c r="N32" s="2">
        <f>J32+K32+L32</f>
        <v>23460</v>
      </c>
      <c r="O32" s="28">
        <v>0</v>
      </c>
      <c r="P32" s="28" t="s">
        <v>18</v>
      </c>
      <c r="Q32" s="3">
        <v>0</v>
      </c>
      <c r="R32" s="3" t="s">
        <v>18</v>
      </c>
      <c r="S32" s="3">
        <v>0</v>
      </c>
      <c r="T32" s="1" t="s">
        <v>18</v>
      </c>
      <c r="U32" s="47"/>
      <c r="V32" s="1">
        <f>O32+Q32+S32</f>
        <v>0</v>
      </c>
      <c r="W32" s="3">
        <v>0</v>
      </c>
      <c r="X32">
        <v>585</v>
      </c>
      <c r="Y32"/>
      <c r="Z32" s="52">
        <f>W32+X32+Y32</f>
        <v>585</v>
      </c>
      <c r="AA32" s="2">
        <f>I32+N32+V32+Z32</f>
        <v>25499</v>
      </c>
    </row>
    <row r="33" spans="1:27" hidden="1">
      <c r="A33" s="3" t="s">
        <v>79</v>
      </c>
      <c r="B33" s="3">
        <v>2</v>
      </c>
      <c r="C33" s="3" t="s">
        <v>18</v>
      </c>
      <c r="D33" s="3" t="s">
        <v>75</v>
      </c>
      <c r="E33" s="3" t="s">
        <v>76</v>
      </c>
      <c r="F33" s="23">
        <v>525</v>
      </c>
      <c r="G33" s="9">
        <v>1580</v>
      </c>
      <c r="H33" s="10">
        <v>615</v>
      </c>
      <c r="I33" s="9">
        <f>F33+G33+H33</f>
        <v>2720</v>
      </c>
      <c r="J33" s="2">
        <v>1420</v>
      </c>
      <c r="K33" s="2">
        <v>165</v>
      </c>
      <c r="L33" s="3">
        <v>0</v>
      </c>
      <c r="M33" s="3" t="s">
        <v>18</v>
      </c>
      <c r="N33" s="2">
        <f>J33+K33+L33</f>
        <v>1585</v>
      </c>
      <c r="O33" s="28">
        <v>-705</v>
      </c>
      <c r="P33" s="28" t="s">
        <v>18</v>
      </c>
      <c r="Q33" s="3">
        <v>695</v>
      </c>
      <c r="R33" s="3" t="s">
        <v>18</v>
      </c>
      <c r="S33" s="3">
        <v>100</v>
      </c>
      <c r="T33" s="1" t="s">
        <v>18</v>
      </c>
      <c r="U33" s="47"/>
      <c r="V33" s="1">
        <f>O33+Q33+S33</f>
        <v>90</v>
      </c>
      <c r="W33" s="3">
        <v>3855</v>
      </c>
      <c r="X33">
        <v>2616</v>
      </c>
      <c r="Y33">
        <v>510</v>
      </c>
      <c r="Z33" s="52">
        <f>W33+X33+Y33</f>
        <v>6981</v>
      </c>
      <c r="AA33" s="2">
        <f>I33+N33+V33+Z33</f>
        <v>11376</v>
      </c>
    </row>
    <row r="34" spans="1:27" hidden="1">
      <c r="A34" s="3" t="s">
        <v>80</v>
      </c>
      <c r="B34" s="3">
        <v>2</v>
      </c>
      <c r="C34" s="3" t="s">
        <v>18</v>
      </c>
      <c r="D34" s="3" t="s">
        <v>75</v>
      </c>
      <c r="E34" s="3" t="s">
        <v>76</v>
      </c>
      <c r="F34" s="23">
        <v>0</v>
      </c>
      <c r="G34" s="9">
        <v>0</v>
      </c>
      <c r="H34" s="10">
        <v>760</v>
      </c>
      <c r="I34" s="9">
        <f>F34+G34+H34</f>
        <v>760</v>
      </c>
      <c r="J34" s="2">
        <v>495</v>
      </c>
      <c r="K34" s="2">
        <v>1956</v>
      </c>
      <c r="L34" s="3">
        <v>230</v>
      </c>
      <c r="M34" s="3" t="s">
        <v>18</v>
      </c>
      <c r="N34" s="2">
        <f>J34+K34+L34</f>
        <v>2681</v>
      </c>
      <c r="O34" s="28">
        <v>395</v>
      </c>
      <c r="P34" s="28" t="s">
        <v>18</v>
      </c>
      <c r="Q34" s="3">
        <v>45</v>
      </c>
      <c r="R34" s="3" t="s">
        <v>18</v>
      </c>
      <c r="S34" s="3">
        <v>0</v>
      </c>
      <c r="T34" s="1" t="s">
        <v>18</v>
      </c>
      <c r="U34" s="47"/>
      <c r="V34" s="1">
        <f>O34+Q34+S34</f>
        <v>440</v>
      </c>
      <c r="W34" s="3">
        <v>0</v>
      </c>
      <c r="X34">
        <v>0</v>
      </c>
      <c r="Y34"/>
      <c r="Z34" s="52">
        <f>W34+X34+Y34</f>
        <v>0</v>
      </c>
      <c r="AA34" s="2">
        <f>I34+N34+V34+Z34</f>
        <v>3881</v>
      </c>
    </row>
    <row r="35" spans="1:27" hidden="1">
      <c r="A35" s="3" t="s">
        <v>81</v>
      </c>
      <c r="B35" s="3">
        <v>2</v>
      </c>
      <c r="C35" s="3" t="s">
        <v>18</v>
      </c>
      <c r="D35" s="3" t="s">
        <v>75</v>
      </c>
      <c r="E35" s="3" t="s">
        <v>76</v>
      </c>
      <c r="F35" s="23">
        <v>0</v>
      </c>
      <c r="G35" s="9">
        <v>0</v>
      </c>
      <c r="H35" s="10">
        <v>1645</v>
      </c>
      <c r="I35" s="9">
        <f>F35+G35+H35</f>
        <v>1645</v>
      </c>
      <c r="J35" s="2">
        <v>0</v>
      </c>
      <c r="K35" s="2">
        <v>115</v>
      </c>
      <c r="L35" s="3">
        <v>0</v>
      </c>
      <c r="M35" s="3" t="s">
        <v>18</v>
      </c>
      <c r="N35" s="2">
        <f>J35+K35+L35</f>
        <v>115</v>
      </c>
      <c r="O35" s="28">
        <v>0</v>
      </c>
      <c r="P35" s="28" t="s">
        <v>18</v>
      </c>
      <c r="Q35" s="3">
        <v>0</v>
      </c>
      <c r="R35" s="3" t="s">
        <v>18</v>
      </c>
      <c r="S35" s="3">
        <v>55</v>
      </c>
      <c r="T35" s="1" t="s">
        <v>18</v>
      </c>
      <c r="U35" s="47"/>
      <c r="V35" s="1">
        <f>O35+Q35+S35</f>
        <v>55</v>
      </c>
      <c r="W35" s="3">
        <v>1229</v>
      </c>
      <c r="X35">
        <v>0</v>
      </c>
      <c r="Y35">
        <v>650</v>
      </c>
      <c r="Z35" s="52">
        <f>W35+X35+Y35</f>
        <v>1879</v>
      </c>
      <c r="AA35" s="2">
        <f>I35+N35+V35+Z35</f>
        <v>3694</v>
      </c>
    </row>
    <row r="36" spans="1:27" hidden="1">
      <c r="A36" s="3" t="s">
        <v>82</v>
      </c>
      <c r="B36" s="3">
        <v>9</v>
      </c>
      <c r="C36" s="3" t="s">
        <v>18</v>
      </c>
      <c r="D36" s="3" t="s">
        <v>83</v>
      </c>
      <c r="E36" s="4" t="s">
        <v>84</v>
      </c>
      <c r="F36" s="23">
        <v>0</v>
      </c>
      <c r="G36" s="9">
        <v>2710</v>
      </c>
      <c r="H36" s="10">
        <v>0</v>
      </c>
      <c r="I36" s="9">
        <f>F36+G36+H36</f>
        <v>2710</v>
      </c>
      <c r="J36" s="2">
        <v>5615</v>
      </c>
      <c r="K36" s="2">
        <v>0</v>
      </c>
      <c r="L36" s="3">
        <v>0</v>
      </c>
      <c r="M36" s="3" t="s">
        <v>18</v>
      </c>
      <c r="N36" s="2">
        <f>J36+K36+L36</f>
        <v>5615</v>
      </c>
      <c r="O36" s="30"/>
      <c r="P36" s="28" t="s">
        <v>18</v>
      </c>
      <c r="Q36" s="3">
        <v>2741</v>
      </c>
      <c r="R36" s="3" t="s">
        <v>18</v>
      </c>
      <c r="S36" s="3">
        <v>2305</v>
      </c>
      <c r="T36" s="1" t="s">
        <v>18</v>
      </c>
      <c r="U36" s="47"/>
      <c r="V36" s="1">
        <f>O36+Q36+S36</f>
        <v>5046</v>
      </c>
      <c r="W36" s="3">
        <v>9305</v>
      </c>
      <c r="X36">
        <v>2948</v>
      </c>
      <c r="Y36">
        <v>4290</v>
      </c>
      <c r="Z36" s="52">
        <f>W36+X36+Y36</f>
        <v>16543</v>
      </c>
      <c r="AA36" s="2">
        <f>I36+N36+V36+Z36</f>
        <v>29914</v>
      </c>
    </row>
    <row r="37" spans="1:27" hidden="1">
      <c r="A37" s="3" t="s">
        <v>85</v>
      </c>
      <c r="B37" s="3">
        <v>9</v>
      </c>
      <c r="C37" s="3" t="s">
        <v>18</v>
      </c>
      <c r="D37" s="3" t="s">
        <v>83</v>
      </c>
      <c r="E37" s="4" t="s">
        <v>84</v>
      </c>
      <c r="F37" s="23">
        <v>0</v>
      </c>
      <c r="G37" s="9">
        <v>1875</v>
      </c>
      <c r="H37" s="10">
        <v>0</v>
      </c>
      <c r="I37" s="9">
        <f>F37+G37+H37</f>
        <v>1875</v>
      </c>
      <c r="J37" s="2">
        <v>1435</v>
      </c>
      <c r="K37" s="2">
        <v>0</v>
      </c>
      <c r="L37" s="3">
        <v>0</v>
      </c>
      <c r="M37" s="3" t="s">
        <v>18</v>
      </c>
      <c r="N37" s="2">
        <f>J37+K37+L37</f>
        <v>1435</v>
      </c>
      <c r="O37" s="30"/>
      <c r="P37" s="28" t="s">
        <v>18</v>
      </c>
      <c r="Q37" s="3">
        <v>0</v>
      </c>
      <c r="R37" s="3" t="s">
        <v>18</v>
      </c>
      <c r="S37" s="3">
        <v>0</v>
      </c>
      <c r="T37" s="1" t="s">
        <v>18</v>
      </c>
      <c r="U37" s="47"/>
      <c r="V37" s="1">
        <f>O37+Q37+S37</f>
        <v>0</v>
      </c>
      <c r="W37" s="3">
        <v>0</v>
      </c>
      <c r="X37">
        <v>0</v>
      </c>
      <c r="Y37">
        <v>0</v>
      </c>
      <c r="Z37" s="52">
        <f>W37+X37+Y37</f>
        <v>0</v>
      </c>
      <c r="AA37" s="2">
        <f>I37+N37+V37+Z37</f>
        <v>3310</v>
      </c>
    </row>
    <row r="38" spans="1:27" hidden="1">
      <c r="A38" s="3" t="s">
        <v>86</v>
      </c>
      <c r="B38" s="3">
        <v>9</v>
      </c>
      <c r="C38" s="3" t="s">
        <v>18</v>
      </c>
      <c r="D38" s="3" t="s">
        <v>83</v>
      </c>
      <c r="E38" s="4" t="s">
        <v>84</v>
      </c>
      <c r="F38" s="23">
        <v>0</v>
      </c>
      <c r="G38" s="9">
        <v>0</v>
      </c>
      <c r="H38" s="10">
        <v>0</v>
      </c>
      <c r="I38" s="9">
        <f>F38+G38+H38</f>
        <v>0</v>
      </c>
      <c r="J38" s="2">
        <v>0</v>
      </c>
      <c r="K38" s="2">
        <v>0</v>
      </c>
      <c r="L38" s="3">
        <v>2400</v>
      </c>
      <c r="M38" s="3" t="s">
        <v>18</v>
      </c>
      <c r="N38" s="2">
        <f>J38+K38+L38</f>
        <v>2400</v>
      </c>
      <c r="O38" s="30"/>
      <c r="P38" s="28" t="s">
        <v>18</v>
      </c>
      <c r="Q38" s="3">
        <v>0</v>
      </c>
      <c r="R38" s="3" t="s">
        <v>18</v>
      </c>
      <c r="S38" s="3">
        <v>0</v>
      </c>
      <c r="T38" s="1" t="s">
        <v>18</v>
      </c>
      <c r="U38" s="47"/>
      <c r="V38" s="1">
        <f>O38+Q38+S38</f>
        <v>0</v>
      </c>
      <c r="W38" s="3">
        <v>0</v>
      </c>
      <c r="X38">
        <v>0</v>
      </c>
      <c r="Y38">
        <v>0</v>
      </c>
      <c r="Z38" s="63">
        <f>W38+X38+Y38</f>
        <v>0</v>
      </c>
      <c r="AA38" s="2">
        <f>I38+N38+V38+Z38</f>
        <v>2400</v>
      </c>
    </row>
    <row r="39" spans="1:27">
      <c r="A39" s="4" t="s">
        <v>87</v>
      </c>
      <c r="B39" s="4">
        <v>1</v>
      </c>
      <c r="C39" s="4" t="s">
        <v>28</v>
      </c>
      <c r="D39" s="4" t="s">
        <v>43</v>
      </c>
      <c r="E39" s="3" t="s">
        <v>26</v>
      </c>
      <c r="F39" s="26">
        <v>13938</v>
      </c>
      <c r="G39" s="12">
        <v>0</v>
      </c>
      <c r="H39" s="10">
        <v>7045</v>
      </c>
      <c r="I39" s="9">
        <f>F39+G39+H39</f>
        <v>20983</v>
      </c>
      <c r="J39" s="20">
        <v>1710</v>
      </c>
      <c r="K39" s="20">
        <v>2650</v>
      </c>
      <c r="L39" s="28">
        <v>5800</v>
      </c>
      <c r="M39" s="3">
        <v>10</v>
      </c>
      <c r="N39" s="20">
        <f>J39+K39+L39</f>
        <v>10160</v>
      </c>
      <c r="O39" s="28">
        <v>1802</v>
      </c>
      <c r="P39" s="28">
        <v>1030</v>
      </c>
      <c r="Q39" s="3">
        <v>325</v>
      </c>
      <c r="R39" s="3">
        <v>325</v>
      </c>
      <c r="S39" s="3">
        <f>895+692</f>
        <v>1587</v>
      </c>
      <c r="T39" s="1">
        <v>895</v>
      </c>
      <c r="U39" s="38">
        <f>MAX(P39, R39, T39)</f>
        <v>1030</v>
      </c>
      <c r="V39" s="1">
        <f>O39+Q39+S39</f>
        <v>3714</v>
      </c>
      <c r="W39" s="3">
        <v>4385</v>
      </c>
      <c r="X39">
        <f>51849+109</f>
        <v>51958</v>
      </c>
      <c r="Y39" s="69">
        <v>2244</v>
      </c>
      <c r="Z39" s="63">
        <f>W39+X39+Y39</f>
        <v>58587</v>
      </c>
      <c r="AA39" s="2">
        <f>I39+N39+V39+Z39</f>
        <v>93444</v>
      </c>
    </row>
    <row r="40" spans="1:27">
      <c r="A40" s="3" t="s">
        <v>88</v>
      </c>
      <c r="B40" s="3">
        <v>1</v>
      </c>
      <c r="C40" s="3" t="s">
        <v>24</v>
      </c>
      <c r="D40" s="3" t="s">
        <v>89</v>
      </c>
      <c r="E40" s="3" t="s">
        <v>26</v>
      </c>
      <c r="F40" s="23">
        <v>9819</v>
      </c>
      <c r="G40" s="9">
        <v>1490</v>
      </c>
      <c r="H40" s="9">
        <v>11747</v>
      </c>
      <c r="I40" s="9">
        <f>F40+G40+H40</f>
        <v>23056</v>
      </c>
      <c r="J40" s="2">
        <v>2932</v>
      </c>
      <c r="K40" s="2">
        <v>5719</v>
      </c>
      <c r="L40" s="28">
        <v>19644</v>
      </c>
      <c r="M40" s="3">
        <v>7</v>
      </c>
      <c r="N40" s="2">
        <f>J40+K40+L40</f>
        <v>28295</v>
      </c>
      <c r="O40" s="28">
        <v>499</v>
      </c>
      <c r="P40" s="28">
        <v>499</v>
      </c>
      <c r="Q40" s="3">
        <v>9368</v>
      </c>
      <c r="R40" s="3">
        <v>3662</v>
      </c>
      <c r="S40" s="3">
        <v>12684</v>
      </c>
      <c r="T40" s="1">
        <v>7241</v>
      </c>
      <c r="U40" s="38">
        <f>MAX(P40, R40, T40)</f>
        <v>7241</v>
      </c>
      <c r="V40" s="1">
        <f>O40+Q40+S40</f>
        <v>22551</v>
      </c>
      <c r="W40" s="3">
        <v>3598</v>
      </c>
      <c r="X40">
        <v>8977</v>
      </c>
      <c r="Y40">
        <v>5985</v>
      </c>
      <c r="Z40" s="63">
        <f>W40+X40+Y40</f>
        <v>18560</v>
      </c>
      <c r="AA40" s="2">
        <f>I40+N40+V40+Z40</f>
        <v>92462</v>
      </c>
    </row>
    <row r="41" spans="1:27">
      <c r="A41" s="4" t="s">
        <v>90</v>
      </c>
      <c r="B41" s="4">
        <v>2</v>
      </c>
      <c r="C41" s="4" t="s">
        <v>28</v>
      </c>
      <c r="D41" s="4" t="s">
        <v>91</v>
      </c>
      <c r="E41" s="3" t="s">
        <v>26</v>
      </c>
      <c r="F41" s="26">
        <v>11320</v>
      </c>
      <c r="G41" s="12">
        <v>17495</v>
      </c>
      <c r="H41" s="10">
        <v>8730</v>
      </c>
      <c r="I41" s="9">
        <f>F41+G41+H41</f>
        <v>37545</v>
      </c>
      <c r="J41" s="20">
        <v>2555</v>
      </c>
      <c r="K41" s="20">
        <v>5665</v>
      </c>
      <c r="L41" s="28">
        <v>4675</v>
      </c>
      <c r="M41" s="3">
        <v>17</v>
      </c>
      <c r="N41" s="20">
        <f>J41+K41+L41</f>
        <v>12895</v>
      </c>
      <c r="O41" s="28">
        <v>2370</v>
      </c>
      <c r="P41" s="28">
        <v>510</v>
      </c>
      <c r="Q41" s="3">
        <v>20366</v>
      </c>
      <c r="R41" s="3">
        <v>17596</v>
      </c>
      <c r="S41" s="3">
        <v>2895</v>
      </c>
      <c r="T41" s="1">
        <v>2020</v>
      </c>
      <c r="U41" s="38">
        <f>MAX(P41, R41, T41)</f>
        <v>17596</v>
      </c>
      <c r="V41" s="1">
        <f>O41+Q41+S41</f>
        <v>25631</v>
      </c>
      <c r="W41" s="3">
        <v>5917.5</v>
      </c>
      <c r="X41">
        <v>5335</v>
      </c>
      <c r="Y41" s="69">
        <v>4545</v>
      </c>
      <c r="Z41" s="52">
        <f>W41+X41+Y41</f>
        <v>15797.5</v>
      </c>
      <c r="AA41" s="2">
        <f>I41+N41+V41+Z41</f>
        <v>91868.5</v>
      </c>
    </row>
    <row r="42" spans="1:27">
      <c r="A42" s="3" t="s">
        <v>92</v>
      </c>
      <c r="B42" s="3">
        <v>4</v>
      </c>
      <c r="C42" s="3" t="s">
        <v>51</v>
      </c>
      <c r="D42" s="4" t="s">
        <v>93</v>
      </c>
      <c r="E42" s="3" t="s">
        <v>26</v>
      </c>
      <c r="F42" s="23">
        <v>13007</v>
      </c>
      <c r="G42" s="9">
        <v>0</v>
      </c>
      <c r="H42" s="10">
        <v>21583</v>
      </c>
      <c r="I42" s="9">
        <f>F42+G42+H42</f>
        <v>34590</v>
      </c>
      <c r="J42" s="2">
        <v>2286</v>
      </c>
      <c r="K42" s="2">
        <v>710</v>
      </c>
      <c r="L42" s="28">
        <v>4584</v>
      </c>
      <c r="M42" s="3">
        <v>15</v>
      </c>
      <c r="N42" s="2">
        <f>J42+K42+L42</f>
        <v>7580</v>
      </c>
      <c r="O42" s="28">
        <v>22372</v>
      </c>
      <c r="P42" s="28">
        <v>6895</v>
      </c>
      <c r="Q42" s="3">
        <v>10700</v>
      </c>
      <c r="R42" s="3">
        <v>5779</v>
      </c>
      <c r="S42" s="3">
        <v>10772</v>
      </c>
      <c r="T42" s="1">
        <v>6802</v>
      </c>
      <c r="U42" s="33">
        <f>MAX(P42, R42, T42)</f>
        <v>6895</v>
      </c>
      <c r="V42" s="1">
        <f>O42+Q42+S42</f>
        <v>43844</v>
      </c>
      <c r="W42" s="3">
        <v>2713</v>
      </c>
      <c r="X42">
        <v>860</v>
      </c>
      <c r="Y42">
        <v>0</v>
      </c>
      <c r="Z42" s="52">
        <f>W42+X42+Y42</f>
        <v>3573</v>
      </c>
      <c r="AA42" s="2">
        <f>I42+N42+V42+Z42</f>
        <v>89587</v>
      </c>
    </row>
    <row r="43" spans="1:27">
      <c r="A43" s="3" t="s">
        <v>94</v>
      </c>
      <c r="B43" s="3">
        <v>4</v>
      </c>
      <c r="C43" s="3" t="s">
        <v>24</v>
      </c>
      <c r="D43" s="3" t="s">
        <v>95</v>
      </c>
      <c r="E43" s="3" t="s">
        <v>26</v>
      </c>
      <c r="F43" s="23">
        <v>3792</v>
      </c>
      <c r="G43" s="9">
        <v>7209</v>
      </c>
      <c r="H43" s="10">
        <v>6527</v>
      </c>
      <c r="I43" s="9">
        <f>F43+G43+H43</f>
        <v>17528</v>
      </c>
      <c r="J43" s="2">
        <v>3365</v>
      </c>
      <c r="K43" s="2">
        <v>8356</v>
      </c>
      <c r="L43" s="28">
        <v>5481</v>
      </c>
      <c r="M43" s="3">
        <v>15</v>
      </c>
      <c r="N43" s="2">
        <f>J43+K43+L43</f>
        <v>17202</v>
      </c>
      <c r="O43" s="28">
        <v>8934</v>
      </c>
      <c r="P43" s="28">
        <v>2031</v>
      </c>
      <c r="Q43" s="3">
        <v>14069</v>
      </c>
      <c r="R43" s="3">
        <v>3637</v>
      </c>
      <c r="S43" s="3">
        <v>6255</v>
      </c>
      <c r="T43" s="1">
        <v>1687</v>
      </c>
      <c r="U43" s="33">
        <f>MAX(P43, R43, T43)</f>
        <v>3637</v>
      </c>
      <c r="V43" s="1">
        <f>O43+Q43+S43</f>
        <v>29258</v>
      </c>
      <c r="W43" s="3">
        <v>3548</v>
      </c>
      <c r="X43">
        <v>14559</v>
      </c>
      <c r="Y43">
        <v>5921</v>
      </c>
      <c r="Z43" s="52">
        <f>W43+X43+Y43</f>
        <v>24028</v>
      </c>
      <c r="AA43" s="2">
        <f>I43+N43+V43+Z43</f>
        <v>88016</v>
      </c>
    </row>
    <row r="44" spans="1:27">
      <c r="A44" s="3" t="s">
        <v>96</v>
      </c>
      <c r="B44" s="3">
        <v>1</v>
      </c>
      <c r="C44" s="3" t="s">
        <v>24</v>
      </c>
      <c r="D44" s="3" t="s">
        <v>97</v>
      </c>
      <c r="E44" s="3" t="s">
        <v>26</v>
      </c>
      <c r="F44" s="23">
        <v>7030.7999999999993</v>
      </c>
      <c r="G44" s="9">
        <v>950</v>
      </c>
      <c r="H44" s="9">
        <v>635</v>
      </c>
      <c r="I44" s="9">
        <f>F44+G44+H44</f>
        <v>8615.7999999999993</v>
      </c>
      <c r="J44" s="2">
        <v>2696</v>
      </c>
      <c r="K44" s="2">
        <v>291</v>
      </c>
      <c r="L44" s="28">
        <v>11109</v>
      </c>
      <c r="M44" s="3">
        <v>14</v>
      </c>
      <c r="N44" s="2">
        <f>J44+K44+L44</f>
        <v>14096</v>
      </c>
      <c r="O44" s="28">
        <v>787</v>
      </c>
      <c r="P44" s="28">
        <v>539</v>
      </c>
      <c r="Q44" s="3">
        <v>36244</v>
      </c>
      <c r="R44" s="3">
        <v>29307</v>
      </c>
      <c r="S44" s="3">
        <v>2348</v>
      </c>
      <c r="T44" s="50">
        <v>1194</v>
      </c>
      <c r="U44" s="38">
        <f>MAX(P44, R44, T44)</f>
        <v>29307</v>
      </c>
      <c r="V44" s="33">
        <f>O44+Q44+S44</f>
        <v>39379</v>
      </c>
      <c r="W44" s="3">
        <v>1267</v>
      </c>
      <c r="X44">
        <v>17064</v>
      </c>
      <c r="Y44">
        <v>6370</v>
      </c>
      <c r="Z44" s="52">
        <f>W44+X44+Y44</f>
        <v>24701</v>
      </c>
      <c r="AA44" s="2">
        <f>I44+N44+V44+Z44</f>
        <v>86791.8</v>
      </c>
    </row>
    <row r="45" spans="1:27">
      <c r="A45" s="3" t="s">
        <v>98</v>
      </c>
      <c r="B45" s="3">
        <v>2</v>
      </c>
      <c r="C45" s="3" t="s">
        <v>51</v>
      </c>
      <c r="D45" s="3" t="s">
        <v>99</v>
      </c>
      <c r="E45" s="3" t="s">
        <v>26</v>
      </c>
      <c r="F45" s="23">
        <v>8353</v>
      </c>
      <c r="G45" s="9">
        <v>11949</v>
      </c>
      <c r="H45" s="9">
        <v>4170</v>
      </c>
      <c r="I45" s="9">
        <f>F45+G45+H45</f>
        <v>24472</v>
      </c>
      <c r="J45" s="2">
        <v>13641</v>
      </c>
      <c r="K45" s="2">
        <v>4910</v>
      </c>
      <c r="L45" s="2">
        <v>11052</v>
      </c>
      <c r="M45" s="3">
        <v>28</v>
      </c>
      <c r="N45" s="2">
        <f>J45+K45+L45</f>
        <v>29603</v>
      </c>
      <c r="O45" s="28">
        <v>2065</v>
      </c>
      <c r="P45" s="28">
        <v>650</v>
      </c>
      <c r="Q45" s="3">
        <v>8036</v>
      </c>
      <c r="R45" s="3">
        <v>2860</v>
      </c>
      <c r="S45" s="3">
        <v>10628</v>
      </c>
      <c r="T45" s="1">
        <v>4350</v>
      </c>
      <c r="U45" s="38">
        <f>MAX(P45, R45, T45)</f>
        <v>4350</v>
      </c>
      <c r="V45" s="1">
        <f>O45+Q45+S45</f>
        <v>20729</v>
      </c>
      <c r="W45" s="3">
        <v>1370</v>
      </c>
      <c r="X45">
        <v>6735</v>
      </c>
      <c r="Y45">
        <v>1300</v>
      </c>
      <c r="Z45" s="52">
        <f>W45+X45+Y45</f>
        <v>9405</v>
      </c>
      <c r="AA45" s="2">
        <f>I45+N45+V45+Z45</f>
        <v>84209</v>
      </c>
    </row>
    <row r="46" spans="1:27">
      <c r="A46" s="3" t="s">
        <v>100</v>
      </c>
      <c r="B46" s="3">
        <v>4</v>
      </c>
      <c r="C46" s="3" t="s">
        <v>28</v>
      </c>
      <c r="D46" s="3" t="s">
        <v>101</v>
      </c>
      <c r="E46" s="3" t="s">
        <v>26</v>
      </c>
      <c r="F46" s="23">
        <v>6388</v>
      </c>
      <c r="G46" s="9">
        <v>2895</v>
      </c>
      <c r="H46" s="9">
        <v>12178</v>
      </c>
      <c r="I46" s="9">
        <f>F46+G46+H46</f>
        <v>21461</v>
      </c>
      <c r="J46" s="2">
        <v>9361</v>
      </c>
      <c r="K46" s="2">
        <v>7700</v>
      </c>
      <c r="L46" s="28">
        <v>2898</v>
      </c>
      <c r="M46" s="3">
        <v>29</v>
      </c>
      <c r="N46" s="2">
        <f>J46+K46+L46</f>
        <v>19959</v>
      </c>
      <c r="O46" s="28">
        <v>15790</v>
      </c>
      <c r="P46" s="28">
        <v>9197</v>
      </c>
      <c r="Q46" s="3">
        <v>7720</v>
      </c>
      <c r="R46" s="3">
        <v>5525</v>
      </c>
      <c r="S46" s="3">
        <v>3215</v>
      </c>
      <c r="T46" s="1">
        <v>1020</v>
      </c>
      <c r="U46" s="38">
        <f>MAX(P46, R46, T46)</f>
        <v>9197</v>
      </c>
      <c r="V46" s="1">
        <f>O46+Q46+S46</f>
        <v>26725</v>
      </c>
      <c r="W46" s="3">
        <v>8669</v>
      </c>
      <c r="X46">
        <v>5265</v>
      </c>
      <c r="Y46" s="69">
        <v>1195</v>
      </c>
      <c r="Z46" s="52">
        <f>W46+X46+Y46</f>
        <v>15129</v>
      </c>
      <c r="AA46" s="2">
        <f>I46+N46+V46+Z46</f>
        <v>83274</v>
      </c>
    </row>
    <row r="47" spans="1:27">
      <c r="A47" s="3" t="s">
        <v>102</v>
      </c>
      <c r="B47" s="3">
        <v>1</v>
      </c>
      <c r="C47" s="3" t="s">
        <v>51</v>
      </c>
      <c r="D47" s="3" t="s">
        <v>103</v>
      </c>
      <c r="E47" s="3" t="s">
        <v>26</v>
      </c>
      <c r="F47" s="24">
        <v>10995</v>
      </c>
      <c r="G47" s="14">
        <v>2845</v>
      </c>
      <c r="H47" s="14">
        <v>5700</v>
      </c>
      <c r="I47" s="9">
        <f>F47+G47+H47</f>
        <v>19540</v>
      </c>
      <c r="J47" s="2">
        <v>6560</v>
      </c>
      <c r="K47" s="2">
        <v>1405</v>
      </c>
      <c r="L47" s="2">
        <v>1150</v>
      </c>
      <c r="M47" s="3">
        <v>6</v>
      </c>
      <c r="N47" s="2">
        <f>J47+K47+L47</f>
        <v>9115</v>
      </c>
      <c r="O47" s="30">
        <v>16298</v>
      </c>
      <c r="P47" s="30">
        <v>7400</v>
      </c>
      <c r="Q47" s="3">
        <v>14499</v>
      </c>
      <c r="R47" s="3">
        <v>6763</v>
      </c>
      <c r="S47" s="3">
        <v>11359</v>
      </c>
      <c r="T47" s="1">
        <v>1200</v>
      </c>
      <c r="U47" s="33">
        <f>MAX(P47, R47, T47)</f>
        <v>7400</v>
      </c>
      <c r="V47" s="33">
        <f>O47+Q47+S47</f>
        <v>42156</v>
      </c>
      <c r="W47" s="3">
        <v>1436</v>
      </c>
      <c r="X47" s="57">
        <v>8514</v>
      </c>
      <c r="Y47">
        <v>2352</v>
      </c>
      <c r="Z47" s="52">
        <f>W47+X47+Y47</f>
        <v>12302</v>
      </c>
      <c r="AA47" s="2">
        <f>I47+N47+V47+Z47</f>
        <v>83113</v>
      </c>
    </row>
    <row r="48" spans="1:27">
      <c r="A48" s="3" t="s">
        <v>104</v>
      </c>
      <c r="B48" s="3">
        <v>1</v>
      </c>
      <c r="C48" s="3" t="s">
        <v>51</v>
      </c>
      <c r="D48" s="3" t="s">
        <v>105</v>
      </c>
      <c r="E48" s="3" t="s">
        <v>26</v>
      </c>
      <c r="F48" s="23">
        <v>1290</v>
      </c>
      <c r="G48" s="9">
        <v>1246</v>
      </c>
      <c r="H48" s="9">
        <v>9367</v>
      </c>
      <c r="I48" s="9">
        <f>F48+G48+H48</f>
        <v>11903</v>
      </c>
      <c r="J48" s="2">
        <v>10372</v>
      </c>
      <c r="K48" s="2">
        <v>4557</v>
      </c>
      <c r="L48" s="28">
        <v>7343</v>
      </c>
      <c r="M48" s="3">
        <v>9</v>
      </c>
      <c r="N48" s="2">
        <f>J48+K48+L48</f>
        <v>22272</v>
      </c>
      <c r="O48" s="28">
        <v>7343</v>
      </c>
      <c r="P48" s="28">
        <v>3111</v>
      </c>
      <c r="Q48" s="3">
        <v>12259</v>
      </c>
      <c r="R48" s="3">
        <v>5542</v>
      </c>
      <c r="S48" s="3">
        <v>8716</v>
      </c>
      <c r="T48" s="1">
        <v>4113</v>
      </c>
      <c r="U48" s="33">
        <f>MAX(P48, R48, T48)</f>
        <v>5542</v>
      </c>
      <c r="V48" s="1">
        <f>O48+Q48+S48</f>
        <v>28318</v>
      </c>
      <c r="W48" s="3">
        <v>7672</v>
      </c>
      <c r="X48" s="57">
        <v>4702</v>
      </c>
      <c r="Y48">
        <v>7166</v>
      </c>
      <c r="Z48" s="52">
        <f>W48+X48+Y48</f>
        <v>19540</v>
      </c>
      <c r="AA48" s="2">
        <f>I48+N48+V48+Z48</f>
        <v>82033</v>
      </c>
    </row>
    <row r="49" spans="1:27">
      <c r="A49" s="4" t="s">
        <v>106</v>
      </c>
      <c r="B49" s="4">
        <v>1</v>
      </c>
      <c r="C49" s="4" t="s">
        <v>28</v>
      </c>
      <c r="D49" s="4" t="s">
        <v>43</v>
      </c>
      <c r="E49" s="3" t="s">
        <v>26</v>
      </c>
      <c r="F49" s="26">
        <v>0</v>
      </c>
      <c r="G49" s="12">
        <v>1385</v>
      </c>
      <c r="H49" s="10">
        <v>8335</v>
      </c>
      <c r="I49" s="9">
        <f>F49+G49+H49</f>
        <v>9720</v>
      </c>
      <c r="J49" s="20">
        <v>10225</v>
      </c>
      <c r="K49" s="20">
        <v>5475</v>
      </c>
      <c r="L49" s="28">
        <v>9007</v>
      </c>
      <c r="M49" s="3">
        <v>33</v>
      </c>
      <c r="N49" s="20">
        <f>J49+K49+L49</f>
        <v>24707</v>
      </c>
      <c r="O49" s="28">
        <v>8345</v>
      </c>
      <c r="P49" s="28">
        <v>2095</v>
      </c>
      <c r="Q49" s="3">
        <v>5425</v>
      </c>
      <c r="R49" s="3">
        <v>3080</v>
      </c>
      <c r="S49" s="3">
        <v>4250</v>
      </c>
      <c r="T49" s="1">
        <v>1350</v>
      </c>
      <c r="U49" s="38">
        <f>MAX(P49, R49, T49)</f>
        <v>3080</v>
      </c>
      <c r="V49" s="1">
        <f>O49+Q49+S49</f>
        <v>18020</v>
      </c>
      <c r="W49" s="3">
        <v>11535</v>
      </c>
      <c r="X49">
        <v>7150</v>
      </c>
      <c r="Y49" s="69">
        <v>8065</v>
      </c>
      <c r="Z49" s="52">
        <f>W49+X49+Y49</f>
        <v>26750</v>
      </c>
      <c r="AA49" s="2">
        <f>I49+N49+V49+Z49</f>
        <v>79197</v>
      </c>
    </row>
    <row r="50" spans="1:27">
      <c r="A50" s="4" t="s">
        <v>107</v>
      </c>
      <c r="B50" s="4">
        <v>2</v>
      </c>
      <c r="C50" s="4" t="s">
        <v>28</v>
      </c>
      <c r="D50" s="4" t="s">
        <v>108</v>
      </c>
      <c r="E50" s="3" t="s">
        <v>26</v>
      </c>
      <c r="F50" s="26">
        <v>14975</v>
      </c>
      <c r="G50" s="12">
        <v>6745</v>
      </c>
      <c r="H50" s="10">
        <v>3520</v>
      </c>
      <c r="I50" s="9">
        <f>F50+G50+H50</f>
        <v>25240</v>
      </c>
      <c r="J50" s="20">
        <v>14168</v>
      </c>
      <c r="K50" s="20">
        <v>6452</v>
      </c>
      <c r="L50" s="28">
        <v>14046</v>
      </c>
      <c r="M50" s="3">
        <v>25</v>
      </c>
      <c r="N50" s="20">
        <f>J50+K50+L50</f>
        <v>34666</v>
      </c>
      <c r="O50" s="28">
        <v>2555</v>
      </c>
      <c r="P50" s="28">
        <v>545</v>
      </c>
      <c r="Q50" s="3">
        <v>4492</v>
      </c>
      <c r="R50" s="3">
        <v>2145</v>
      </c>
      <c r="S50" s="3">
        <v>1933</v>
      </c>
      <c r="T50" s="1">
        <v>686</v>
      </c>
      <c r="U50" s="38">
        <f>MAX(P50, R50, T50)</f>
        <v>2145</v>
      </c>
      <c r="V50" s="1">
        <f>O50+Q50+S50</f>
        <v>8980</v>
      </c>
      <c r="W50" s="3">
        <v>3398</v>
      </c>
      <c r="X50">
        <v>1234</v>
      </c>
      <c r="Y50" s="69">
        <v>4259</v>
      </c>
      <c r="Z50" s="52">
        <f>W50+X50+Y50</f>
        <v>8891</v>
      </c>
      <c r="AA50" s="2">
        <f>I50+N50+V50+Z50</f>
        <v>77777</v>
      </c>
    </row>
    <row r="51" spans="1:27">
      <c r="A51" s="4" t="s">
        <v>109</v>
      </c>
      <c r="B51" s="4">
        <v>1</v>
      </c>
      <c r="C51" s="4" t="s">
        <v>28</v>
      </c>
      <c r="D51" s="4" t="s">
        <v>110</v>
      </c>
      <c r="E51" s="3" t="s">
        <v>26</v>
      </c>
      <c r="F51" s="26">
        <v>26798</v>
      </c>
      <c r="G51" s="12">
        <v>1520</v>
      </c>
      <c r="H51" s="9">
        <v>1160</v>
      </c>
      <c r="I51" s="9">
        <f>F51+G51+H51</f>
        <v>29478</v>
      </c>
      <c r="J51" s="20">
        <v>0</v>
      </c>
      <c r="K51" s="20">
        <v>1906</v>
      </c>
      <c r="L51" s="28">
        <v>22639</v>
      </c>
      <c r="M51" s="3">
        <v>9</v>
      </c>
      <c r="N51" s="20">
        <f>J51+K51+L51</f>
        <v>24545</v>
      </c>
      <c r="O51" s="28">
        <v>8295</v>
      </c>
      <c r="P51" s="28">
        <v>8295</v>
      </c>
      <c r="Q51" s="3">
        <v>1466</v>
      </c>
      <c r="R51" s="3">
        <v>1241</v>
      </c>
      <c r="S51" s="3">
        <v>2097</v>
      </c>
      <c r="T51" s="1">
        <v>737</v>
      </c>
      <c r="U51" s="33">
        <f>MAX(P51, R51, T51)</f>
        <v>8295</v>
      </c>
      <c r="V51" s="1">
        <f>O51+Q51+S51</f>
        <v>11858</v>
      </c>
      <c r="W51" s="3">
        <v>1606</v>
      </c>
      <c r="X51">
        <v>4698</v>
      </c>
      <c r="Y51" s="68">
        <v>4960</v>
      </c>
      <c r="Z51" s="52">
        <f>W51+X51+Y51</f>
        <v>11264</v>
      </c>
      <c r="AA51" s="2">
        <f>I51+N51+V51+Z51</f>
        <v>77145</v>
      </c>
    </row>
    <row r="52" spans="1:27">
      <c r="A52" s="3" t="s">
        <v>111</v>
      </c>
      <c r="B52" s="3">
        <v>4</v>
      </c>
      <c r="C52" s="3" t="s">
        <v>51</v>
      </c>
      <c r="D52" s="3" t="s">
        <v>112</v>
      </c>
      <c r="E52" s="3" t="s">
        <v>26</v>
      </c>
      <c r="F52" s="23">
        <v>7213</v>
      </c>
      <c r="G52" s="9">
        <v>5060</v>
      </c>
      <c r="H52" s="9">
        <v>16085</v>
      </c>
      <c r="I52" s="9">
        <f>F52+G52+H52</f>
        <v>28358</v>
      </c>
      <c r="J52" s="2">
        <v>7855</v>
      </c>
      <c r="K52" s="2">
        <v>4568</v>
      </c>
      <c r="L52" s="28">
        <v>6365</v>
      </c>
      <c r="M52" s="3">
        <v>15</v>
      </c>
      <c r="N52" s="2">
        <f>J52+K52+L52</f>
        <v>18788</v>
      </c>
      <c r="O52" s="28">
        <v>3965</v>
      </c>
      <c r="P52" s="28">
        <v>1630</v>
      </c>
      <c r="Q52" s="3">
        <v>5825</v>
      </c>
      <c r="R52" s="3">
        <v>1515</v>
      </c>
      <c r="S52" s="3">
        <v>2450</v>
      </c>
      <c r="T52" s="1">
        <v>895</v>
      </c>
      <c r="U52" s="38">
        <f>MAX(P52, R52, T52)</f>
        <v>1630</v>
      </c>
      <c r="V52" s="33">
        <f>O52+Q52+S52</f>
        <v>12240</v>
      </c>
      <c r="W52" s="3">
        <v>2895</v>
      </c>
      <c r="X52">
        <v>8945</v>
      </c>
      <c r="Y52">
        <v>4050</v>
      </c>
      <c r="Z52" s="52">
        <f>W52+X52+Y52</f>
        <v>15890</v>
      </c>
      <c r="AA52" s="2">
        <f>I52+N52+V52+Z52</f>
        <v>75276</v>
      </c>
    </row>
    <row r="53" spans="1:27">
      <c r="A53" s="6" t="s">
        <v>113</v>
      </c>
      <c r="B53" s="3">
        <v>2</v>
      </c>
      <c r="C53" s="3" t="s">
        <v>51</v>
      </c>
      <c r="D53" s="3" t="s">
        <v>99</v>
      </c>
      <c r="E53" s="3" t="s">
        <v>26</v>
      </c>
      <c r="F53" s="23">
        <v>6314</v>
      </c>
      <c r="G53" s="9">
        <v>325</v>
      </c>
      <c r="H53" s="9">
        <v>4303</v>
      </c>
      <c r="I53" s="9">
        <f>F53+G53+H53</f>
        <v>10942</v>
      </c>
      <c r="J53" s="2">
        <v>3063</v>
      </c>
      <c r="K53" s="2">
        <v>0</v>
      </c>
      <c r="L53" s="28">
        <v>577</v>
      </c>
      <c r="M53" s="3">
        <v>4</v>
      </c>
      <c r="N53" s="2">
        <f>J53+K53+L53</f>
        <v>3640</v>
      </c>
      <c r="O53" s="28">
        <v>14399</v>
      </c>
      <c r="P53" s="28">
        <v>9000</v>
      </c>
      <c r="Q53" s="3">
        <v>788</v>
      </c>
      <c r="R53" s="3">
        <v>788</v>
      </c>
      <c r="S53" s="3">
        <v>3960</v>
      </c>
      <c r="T53" s="1">
        <v>1976</v>
      </c>
      <c r="U53" s="38">
        <f>MAX(P53, R53, T53)</f>
        <v>9000</v>
      </c>
      <c r="V53" s="1">
        <f>O53+Q53+S53</f>
        <v>19147</v>
      </c>
      <c r="W53" s="3">
        <v>3647</v>
      </c>
      <c r="X53">
        <v>10358</v>
      </c>
      <c r="Y53">
        <v>25991</v>
      </c>
      <c r="Z53" s="52">
        <f>W53+X53+Y53</f>
        <v>39996</v>
      </c>
      <c r="AA53" s="2">
        <f>I53+N53+V53+Z53</f>
        <v>73725</v>
      </c>
    </row>
    <row r="54" spans="1:27" hidden="1">
      <c r="A54" s="3" t="s">
        <v>114</v>
      </c>
      <c r="B54" s="3">
        <v>1</v>
      </c>
      <c r="C54" s="3" t="s">
        <v>18</v>
      </c>
      <c r="D54" s="3" t="s">
        <v>115</v>
      </c>
      <c r="E54" s="3" t="s">
        <v>76</v>
      </c>
      <c r="F54" s="23">
        <v>36085</v>
      </c>
      <c r="G54" s="9">
        <v>2000</v>
      </c>
      <c r="H54" s="9">
        <v>3065</v>
      </c>
      <c r="I54" s="9">
        <f>F54+G54+H54</f>
        <v>41150</v>
      </c>
      <c r="J54" s="2">
        <v>2645</v>
      </c>
      <c r="K54" s="2">
        <v>3425</v>
      </c>
      <c r="L54" s="3">
        <v>4595</v>
      </c>
      <c r="M54" s="3" t="s">
        <v>18</v>
      </c>
      <c r="N54" s="2">
        <f>J54+K54+L54</f>
        <v>10665</v>
      </c>
      <c r="O54" s="28">
        <v>375</v>
      </c>
      <c r="P54" s="28" t="s">
        <v>18</v>
      </c>
      <c r="Q54" s="3">
        <v>1055</v>
      </c>
      <c r="R54" t="s">
        <v>18</v>
      </c>
      <c r="S54" s="3">
        <v>2210</v>
      </c>
      <c r="T54" s="1" t="s">
        <v>18</v>
      </c>
      <c r="U54" s="47"/>
      <c r="V54" s="1">
        <f>O54+Q54+S54</f>
        <v>3640</v>
      </c>
      <c r="W54" s="3">
        <v>4810</v>
      </c>
      <c r="X54">
        <v>3615</v>
      </c>
      <c r="Y54">
        <v>2545</v>
      </c>
      <c r="Z54" s="52">
        <f>W54+X54+Y54</f>
        <v>10970</v>
      </c>
      <c r="AA54" s="2">
        <f>I54+N54+V54+Z54</f>
        <v>66425</v>
      </c>
    </row>
    <row r="55" spans="1:27" hidden="1">
      <c r="A55" s="3" t="s">
        <v>116</v>
      </c>
      <c r="B55" s="3">
        <v>1</v>
      </c>
      <c r="C55" s="3" t="s">
        <v>18</v>
      </c>
      <c r="D55" s="3" t="s">
        <v>115</v>
      </c>
      <c r="E55" s="3" t="s">
        <v>76</v>
      </c>
      <c r="F55" s="23">
        <v>475</v>
      </c>
      <c r="G55" s="9">
        <v>30</v>
      </c>
      <c r="H55" s="9">
        <v>2026</v>
      </c>
      <c r="I55" s="9">
        <f>F55+G55+H55</f>
        <v>2531</v>
      </c>
      <c r="J55" s="2">
        <v>10038</v>
      </c>
      <c r="K55" s="2">
        <v>2510</v>
      </c>
      <c r="L55" s="3">
        <v>970</v>
      </c>
      <c r="M55" s="3" t="s">
        <v>18</v>
      </c>
      <c r="N55" s="2">
        <f>J55+K55+L55</f>
        <v>13518</v>
      </c>
      <c r="O55" s="28">
        <v>5098</v>
      </c>
      <c r="P55" s="28" t="s">
        <v>18</v>
      </c>
      <c r="Q55" s="3">
        <v>5938</v>
      </c>
      <c r="R55" s="3" t="s">
        <v>18</v>
      </c>
      <c r="S55" s="3">
        <v>7617</v>
      </c>
      <c r="T55" s="1" t="s">
        <v>18</v>
      </c>
      <c r="U55" s="47"/>
      <c r="V55" s="1">
        <f>O55+Q55+S55</f>
        <v>18653</v>
      </c>
      <c r="W55" s="3">
        <v>6055</v>
      </c>
      <c r="X55">
        <v>1460</v>
      </c>
      <c r="Y55">
        <v>1910</v>
      </c>
      <c r="Z55" s="52">
        <f>W55+X55+Y55</f>
        <v>9425</v>
      </c>
      <c r="AA55" s="2">
        <f>I55+N55+V55+Z55</f>
        <v>44127</v>
      </c>
    </row>
    <row r="56" spans="1:27" hidden="1">
      <c r="A56" s="3" t="s">
        <v>117</v>
      </c>
      <c r="B56" s="3">
        <v>1</v>
      </c>
      <c r="C56" s="3" t="s">
        <v>18</v>
      </c>
      <c r="D56" s="3" t="s">
        <v>115</v>
      </c>
      <c r="E56" s="3" t="s">
        <v>76</v>
      </c>
      <c r="F56" s="23">
        <v>0</v>
      </c>
      <c r="G56" s="9">
        <v>900</v>
      </c>
      <c r="H56" s="9">
        <v>550</v>
      </c>
      <c r="I56" s="9">
        <f>F56+G56+H56</f>
        <v>1450</v>
      </c>
      <c r="J56" s="2">
        <v>8435</v>
      </c>
      <c r="K56" s="2">
        <v>1770</v>
      </c>
      <c r="L56" s="3">
        <v>2555</v>
      </c>
      <c r="M56" s="3" t="s">
        <v>18</v>
      </c>
      <c r="N56" s="2">
        <f>J56+K56+L56</f>
        <v>12760</v>
      </c>
      <c r="O56" s="28">
        <v>1095</v>
      </c>
      <c r="P56" s="28" t="s">
        <v>18</v>
      </c>
      <c r="Q56" s="3">
        <v>4475</v>
      </c>
      <c r="R56" s="3" t="s">
        <v>18</v>
      </c>
      <c r="S56" s="3">
        <v>2380</v>
      </c>
      <c r="T56" s="1" t="s">
        <v>18</v>
      </c>
      <c r="U56" s="47"/>
      <c r="V56" s="1">
        <f>O56+Q56+S56</f>
        <v>7950</v>
      </c>
      <c r="W56" s="3">
        <v>3345</v>
      </c>
      <c r="X56">
        <v>380</v>
      </c>
      <c r="Y56">
        <v>2070</v>
      </c>
      <c r="Z56" s="52">
        <f>W56+X56+Y56</f>
        <v>5795</v>
      </c>
      <c r="AA56" s="2">
        <f>I56+N56+V56+Z56</f>
        <v>27955</v>
      </c>
    </row>
    <row r="57" spans="1:27" hidden="1">
      <c r="A57" s="3" t="s">
        <v>118</v>
      </c>
      <c r="B57" s="3">
        <v>1</v>
      </c>
      <c r="C57" s="3" t="s">
        <v>18</v>
      </c>
      <c r="D57" s="3" t="s">
        <v>115</v>
      </c>
      <c r="E57" s="3" t="s">
        <v>76</v>
      </c>
      <c r="F57" s="23">
        <v>0</v>
      </c>
      <c r="G57" s="9">
        <v>600</v>
      </c>
      <c r="H57" s="9">
        <v>6156</v>
      </c>
      <c r="I57" s="9">
        <f>F57+G57+H57</f>
        <v>6756</v>
      </c>
      <c r="J57" s="2">
        <v>350</v>
      </c>
      <c r="K57" s="2">
        <v>60</v>
      </c>
      <c r="L57" s="3">
        <v>0</v>
      </c>
      <c r="M57" t="s">
        <v>18</v>
      </c>
      <c r="N57" s="2">
        <f>J57+K57+L57</f>
        <v>410</v>
      </c>
      <c r="O57" s="28">
        <v>2434</v>
      </c>
      <c r="P57" s="28" t="s">
        <v>18</v>
      </c>
      <c r="Q57" s="3">
        <v>0</v>
      </c>
      <c r="R57" s="3" t="s">
        <v>18</v>
      </c>
      <c r="S57" s="3">
        <v>3500</v>
      </c>
      <c r="T57" s="1" t="s">
        <v>18</v>
      </c>
      <c r="U57" s="47"/>
      <c r="V57" s="1">
        <f>O57+Q57+S57</f>
        <v>5934</v>
      </c>
      <c r="W57" s="3">
        <v>720</v>
      </c>
      <c r="X57">
        <v>277</v>
      </c>
      <c r="Y57"/>
      <c r="Z57" s="52">
        <f>W57+X57+Y57</f>
        <v>997</v>
      </c>
      <c r="AA57" s="2">
        <f>I57+N57+V57+Z57</f>
        <v>14097</v>
      </c>
    </row>
    <row r="58" spans="1:27" hidden="1">
      <c r="A58" s="3" t="s">
        <v>119</v>
      </c>
      <c r="B58" s="3">
        <v>1</v>
      </c>
      <c r="C58" s="3" t="s">
        <v>18</v>
      </c>
      <c r="D58" s="3" t="s">
        <v>115</v>
      </c>
      <c r="E58" s="3" t="s">
        <v>76</v>
      </c>
      <c r="F58" s="23">
        <v>750</v>
      </c>
      <c r="G58" s="9">
        <v>0</v>
      </c>
      <c r="H58" s="9">
        <v>0</v>
      </c>
      <c r="I58" s="9">
        <f>F58+G58+H58</f>
        <v>750</v>
      </c>
      <c r="J58" s="2">
        <v>2375</v>
      </c>
      <c r="K58" s="2">
        <v>1987</v>
      </c>
      <c r="L58" s="3">
        <v>137</v>
      </c>
      <c r="M58" s="3" t="s">
        <v>18</v>
      </c>
      <c r="N58" s="2">
        <f>J58+K58+L58</f>
        <v>4499</v>
      </c>
      <c r="O58" s="28">
        <v>-2062</v>
      </c>
      <c r="P58" s="28" t="s">
        <v>18</v>
      </c>
      <c r="Q58" s="3">
        <v>0</v>
      </c>
      <c r="R58" s="3" t="s">
        <v>18</v>
      </c>
      <c r="S58" s="3">
        <v>1500</v>
      </c>
      <c r="T58" s="1" t="s">
        <v>18</v>
      </c>
      <c r="U58" s="1"/>
      <c r="V58" s="1">
        <f>O58+Q58+S58</f>
        <v>-562</v>
      </c>
      <c r="W58" s="3">
        <v>2142</v>
      </c>
      <c r="X58">
        <v>403</v>
      </c>
      <c r="Y58"/>
      <c r="Z58" s="52">
        <f>W58+X58+Y58</f>
        <v>2545</v>
      </c>
      <c r="AA58" s="2">
        <f>I58+N58+V58+Z58</f>
        <v>7232</v>
      </c>
    </row>
    <row r="59" spans="1:27" hidden="1">
      <c r="A59" s="3" t="s">
        <v>120</v>
      </c>
      <c r="B59" s="3">
        <v>1</v>
      </c>
      <c r="C59" s="3" t="s">
        <v>18</v>
      </c>
      <c r="D59" s="3" t="s">
        <v>115</v>
      </c>
      <c r="E59" s="3" t="s">
        <v>76</v>
      </c>
      <c r="F59" s="23">
        <v>0</v>
      </c>
      <c r="G59" s="9">
        <v>0</v>
      </c>
      <c r="H59" s="9">
        <v>450</v>
      </c>
      <c r="I59" s="9">
        <f>F59+G59+H59</f>
        <v>450</v>
      </c>
      <c r="J59" s="2">
        <v>0</v>
      </c>
      <c r="K59" s="2">
        <v>0</v>
      </c>
      <c r="L59" s="3">
        <v>0</v>
      </c>
      <c r="M59" s="3" t="s">
        <v>18</v>
      </c>
      <c r="N59" s="2">
        <f>J59+K59+L59</f>
        <v>0</v>
      </c>
      <c r="O59" s="28">
        <v>0</v>
      </c>
      <c r="P59" s="28" t="s">
        <v>18</v>
      </c>
      <c r="Q59" s="3">
        <v>0</v>
      </c>
      <c r="R59" s="3" t="s">
        <v>18</v>
      </c>
      <c r="S59" s="3">
        <v>0</v>
      </c>
      <c r="T59" s="1" t="s">
        <v>18</v>
      </c>
      <c r="V59" s="1">
        <f>O59+Q59+S59</f>
        <v>0</v>
      </c>
      <c r="W59" s="3">
        <v>0</v>
      </c>
      <c r="X59">
        <v>0</v>
      </c>
      <c r="Y59">
        <v>385</v>
      </c>
      <c r="Z59" s="63">
        <f>W59+X59+Y59</f>
        <v>385</v>
      </c>
      <c r="AA59" s="2">
        <f>I59+N59+V59+Z59</f>
        <v>835</v>
      </c>
    </row>
    <row r="60" spans="1:27">
      <c r="A60" s="6" t="s">
        <v>121</v>
      </c>
      <c r="B60" s="4">
        <v>3</v>
      </c>
      <c r="C60" s="4" t="s">
        <v>28</v>
      </c>
      <c r="D60" s="4" t="s">
        <v>122</v>
      </c>
      <c r="E60" s="3" t="s">
        <v>26</v>
      </c>
      <c r="F60" s="26">
        <v>0</v>
      </c>
      <c r="G60" s="12">
        <v>0</v>
      </c>
      <c r="H60" s="10">
        <v>0</v>
      </c>
      <c r="I60" s="9">
        <v>0</v>
      </c>
      <c r="J60" s="20">
        <v>0</v>
      </c>
      <c r="K60" s="20">
        <v>0</v>
      </c>
      <c r="L60" s="28">
        <v>0</v>
      </c>
      <c r="M60" s="3">
        <v>0</v>
      </c>
      <c r="N60" s="20">
        <v>0</v>
      </c>
      <c r="O60" s="28">
        <v>0</v>
      </c>
      <c r="P60" s="28">
        <v>0</v>
      </c>
      <c r="Q60" s="3">
        <v>2996</v>
      </c>
      <c r="R60" s="3">
        <v>2996</v>
      </c>
      <c r="S60" s="3">
        <v>0</v>
      </c>
      <c r="T60" s="1">
        <v>0</v>
      </c>
      <c r="U60" s="38">
        <f>MAX(P60, R60, T60)</f>
        <v>2996</v>
      </c>
      <c r="V60" s="1">
        <f>O60+Q60+S60</f>
        <v>2996</v>
      </c>
      <c r="W60" s="3">
        <v>0</v>
      </c>
      <c r="X60">
        <v>0</v>
      </c>
      <c r="Y60" s="69">
        <v>68328</v>
      </c>
      <c r="Z60" s="52">
        <f>W60+X60+Y60</f>
        <v>68328</v>
      </c>
      <c r="AA60" s="2">
        <f>I60+N60+V60+Z60</f>
        <v>71324</v>
      </c>
    </row>
    <row r="61" spans="1:27">
      <c r="A61" s="4" t="s">
        <v>123</v>
      </c>
      <c r="B61" s="4">
        <v>2</v>
      </c>
      <c r="C61" s="4" t="s">
        <v>28</v>
      </c>
      <c r="D61" s="4" t="s">
        <v>108</v>
      </c>
      <c r="E61" s="3" t="s">
        <v>26</v>
      </c>
      <c r="F61" s="26">
        <v>4395</v>
      </c>
      <c r="G61" s="12">
        <v>7749</v>
      </c>
      <c r="H61" s="10">
        <v>6880</v>
      </c>
      <c r="I61" s="9">
        <f>F61+G61+H61</f>
        <v>19024</v>
      </c>
      <c r="J61" s="20">
        <v>9770</v>
      </c>
      <c r="K61" s="20">
        <v>3454</v>
      </c>
      <c r="L61" s="28">
        <v>3880</v>
      </c>
      <c r="M61" s="3">
        <v>15</v>
      </c>
      <c r="N61" s="20">
        <f>J61+K61+L61</f>
        <v>17104</v>
      </c>
      <c r="O61" s="28">
        <v>8133</v>
      </c>
      <c r="P61" s="28">
        <v>3984</v>
      </c>
      <c r="Q61" s="3">
        <v>3022</v>
      </c>
      <c r="R61" s="3">
        <v>758</v>
      </c>
      <c r="S61" s="3">
        <v>11842</v>
      </c>
      <c r="T61" s="1">
        <v>5785</v>
      </c>
      <c r="U61" s="33">
        <f>MAX(P61, R61, T61)</f>
        <v>5785</v>
      </c>
      <c r="V61" s="1">
        <f>O61+Q61+S61</f>
        <v>22997</v>
      </c>
      <c r="W61" s="3">
        <v>7339</v>
      </c>
      <c r="X61">
        <v>741</v>
      </c>
      <c r="Y61" s="69">
        <v>3839</v>
      </c>
      <c r="Z61" s="52">
        <f>W61+X61+Y61</f>
        <v>11919</v>
      </c>
      <c r="AA61" s="2">
        <f>I61+N61+V61+Z61</f>
        <v>71044</v>
      </c>
    </row>
    <row r="62" spans="1:27">
      <c r="A62" s="3" t="s">
        <v>124</v>
      </c>
      <c r="B62" s="3">
        <v>4</v>
      </c>
      <c r="C62" s="3" t="s">
        <v>24</v>
      </c>
      <c r="D62" s="3" t="s">
        <v>125</v>
      </c>
      <c r="E62" s="3" t="s">
        <v>26</v>
      </c>
      <c r="F62" s="23">
        <v>3075</v>
      </c>
      <c r="G62" s="9">
        <v>0</v>
      </c>
      <c r="H62" s="10">
        <v>5226</v>
      </c>
      <c r="I62" s="9">
        <f>F62+G62+H62</f>
        <v>8301</v>
      </c>
      <c r="J62" s="2">
        <v>2529</v>
      </c>
      <c r="K62" s="2">
        <v>11457</v>
      </c>
      <c r="L62" s="28">
        <v>0</v>
      </c>
      <c r="M62" s="3">
        <v>1</v>
      </c>
      <c r="N62" s="2">
        <f>J62+K62+L62</f>
        <v>13986</v>
      </c>
      <c r="O62" s="30">
        <v>5715</v>
      </c>
      <c r="P62" s="30">
        <v>3995</v>
      </c>
      <c r="Q62" s="3">
        <v>0</v>
      </c>
      <c r="R62" s="3">
        <v>0</v>
      </c>
      <c r="S62" s="3">
        <v>7006</v>
      </c>
      <c r="T62" s="1">
        <v>2554</v>
      </c>
      <c r="U62" s="38">
        <f>MAX(P62, R62, T62)</f>
        <v>3995</v>
      </c>
      <c r="V62" s="1">
        <f>O62+Q62+S62</f>
        <v>12721</v>
      </c>
      <c r="W62" s="3">
        <v>9345</v>
      </c>
      <c r="X62">
        <v>8246</v>
      </c>
      <c r="Y62">
        <v>17961</v>
      </c>
      <c r="Z62" s="52">
        <f>W62+X62+Y62</f>
        <v>35552</v>
      </c>
      <c r="AA62" s="2">
        <f>I62+N62+V62+Z62</f>
        <v>70560</v>
      </c>
    </row>
    <row r="63" spans="1:27">
      <c r="A63" s="3" t="s">
        <v>126</v>
      </c>
      <c r="B63" s="3">
        <v>1</v>
      </c>
      <c r="C63" s="3" t="s">
        <v>24</v>
      </c>
      <c r="D63" s="3" t="s">
        <v>89</v>
      </c>
      <c r="E63" s="3" t="s">
        <v>26</v>
      </c>
      <c r="F63" s="23">
        <v>8883</v>
      </c>
      <c r="G63" s="9">
        <v>1180</v>
      </c>
      <c r="H63" s="9">
        <v>9995</v>
      </c>
      <c r="I63" s="9">
        <f>F63+G63+H63</f>
        <v>20058</v>
      </c>
      <c r="J63" s="2">
        <v>3696</v>
      </c>
      <c r="K63" s="2">
        <v>10586</v>
      </c>
      <c r="L63" s="28">
        <v>6478</v>
      </c>
      <c r="M63" s="3">
        <v>16</v>
      </c>
      <c r="N63" s="2">
        <f>J63+K63+L63</f>
        <v>20760</v>
      </c>
      <c r="O63" s="28">
        <v>6130</v>
      </c>
      <c r="P63" s="28">
        <v>1256</v>
      </c>
      <c r="Q63" s="3">
        <v>2603</v>
      </c>
      <c r="R63" s="3">
        <v>475</v>
      </c>
      <c r="S63" s="3">
        <v>2216</v>
      </c>
      <c r="T63" s="1">
        <v>592</v>
      </c>
      <c r="U63" s="38">
        <f>MAX(P63, R63, T63)</f>
        <v>1256</v>
      </c>
      <c r="V63" s="1">
        <f>O63+Q63+S63</f>
        <v>10949</v>
      </c>
      <c r="W63" s="3">
        <v>8633</v>
      </c>
      <c r="X63">
        <v>1504</v>
      </c>
      <c r="Y63">
        <v>7172</v>
      </c>
      <c r="Z63" s="52">
        <f>W63+X63+Y63</f>
        <v>17309</v>
      </c>
      <c r="AA63" s="2">
        <f>I63+N63+V63+Z63</f>
        <v>69076</v>
      </c>
    </row>
    <row r="64" spans="1:27">
      <c r="A64" s="4" t="s">
        <v>127</v>
      </c>
      <c r="B64" s="4">
        <v>2</v>
      </c>
      <c r="C64" s="4" t="s">
        <v>28</v>
      </c>
      <c r="D64" s="4" t="s">
        <v>128</v>
      </c>
      <c r="E64" s="3" t="s">
        <v>26</v>
      </c>
      <c r="F64" s="26">
        <v>10408</v>
      </c>
      <c r="G64" s="12">
        <v>5690</v>
      </c>
      <c r="H64" s="9">
        <v>7285</v>
      </c>
      <c r="I64" s="9">
        <f>F64+G64+H64</f>
        <v>23383</v>
      </c>
      <c r="J64" s="20">
        <v>6837</v>
      </c>
      <c r="K64" s="20">
        <v>917</v>
      </c>
      <c r="L64" s="28">
        <v>3875</v>
      </c>
      <c r="M64" s="3">
        <v>15</v>
      </c>
      <c r="N64" s="20">
        <f>J64+K64+L64</f>
        <v>11629</v>
      </c>
      <c r="O64" s="28">
        <v>8482</v>
      </c>
      <c r="P64" s="28">
        <v>2720</v>
      </c>
      <c r="Q64" s="3">
        <v>6225</v>
      </c>
      <c r="R64">
        <v>3582</v>
      </c>
      <c r="S64" s="3">
        <v>6897</v>
      </c>
      <c r="T64" s="1">
        <v>4615</v>
      </c>
      <c r="U64" s="38">
        <f>MAX(P64, R64, T64)</f>
        <v>4615</v>
      </c>
      <c r="V64" s="1">
        <f>O64+Q64+S64</f>
        <v>21604</v>
      </c>
      <c r="W64" s="3">
        <v>1085</v>
      </c>
      <c r="X64">
        <v>5305</v>
      </c>
      <c r="Y64" s="53">
        <v>5595</v>
      </c>
      <c r="Z64" s="52">
        <f>W64+X64+Y64</f>
        <v>11985</v>
      </c>
      <c r="AA64" s="2">
        <f>I64+N64+V64+Z64</f>
        <v>68601</v>
      </c>
    </row>
    <row r="65" spans="1:28">
      <c r="A65" s="3" t="s">
        <v>129</v>
      </c>
      <c r="B65" s="3">
        <v>1</v>
      </c>
      <c r="C65" s="3" t="s">
        <v>51</v>
      </c>
      <c r="D65" s="3" t="s">
        <v>130</v>
      </c>
      <c r="E65" s="3" t="s">
        <v>26</v>
      </c>
      <c r="F65" s="23">
        <v>2450</v>
      </c>
      <c r="G65" s="9">
        <v>4270</v>
      </c>
      <c r="H65" s="10">
        <v>6740</v>
      </c>
      <c r="I65" s="9">
        <f>F65+G65+H65</f>
        <v>13460</v>
      </c>
      <c r="J65" s="2">
        <v>5594</v>
      </c>
      <c r="K65" s="2">
        <v>2428</v>
      </c>
      <c r="L65" s="28">
        <v>3356</v>
      </c>
      <c r="M65" s="3">
        <v>5</v>
      </c>
      <c r="N65" s="2">
        <f>J65+K65+L65</f>
        <v>11378</v>
      </c>
      <c r="O65" s="28">
        <v>0</v>
      </c>
      <c r="P65" s="28">
        <v>0</v>
      </c>
      <c r="Q65" s="3">
        <v>6583</v>
      </c>
      <c r="R65" s="3">
        <v>2352</v>
      </c>
      <c r="S65" s="3">
        <v>16274</v>
      </c>
      <c r="T65" s="1">
        <v>4711</v>
      </c>
      <c r="U65" s="33">
        <f>MAX(P65, R65, T65)</f>
        <v>4711</v>
      </c>
      <c r="V65" s="1">
        <f>O65+Q65+S65</f>
        <v>22857</v>
      </c>
      <c r="W65" s="3">
        <v>8628</v>
      </c>
      <c r="X65">
        <v>2302</v>
      </c>
      <c r="Y65">
        <v>8995</v>
      </c>
      <c r="Z65" s="52">
        <f>W65+X65+Y65</f>
        <v>19925</v>
      </c>
      <c r="AA65" s="2">
        <f>I65+N65+V65+Z65</f>
        <v>67620</v>
      </c>
    </row>
    <row r="66" spans="1:28">
      <c r="A66" s="3" t="s">
        <v>131</v>
      </c>
      <c r="B66" s="3">
        <v>2</v>
      </c>
      <c r="C66" s="3" t="s">
        <v>24</v>
      </c>
      <c r="D66" s="3" t="s">
        <v>58</v>
      </c>
      <c r="E66" s="3" t="s">
        <v>26</v>
      </c>
      <c r="F66" s="23">
        <v>2300</v>
      </c>
      <c r="G66" s="9">
        <v>4675</v>
      </c>
      <c r="H66" s="9">
        <v>3670</v>
      </c>
      <c r="I66" s="9">
        <f>F66+G66+H66</f>
        <v>10645</v>
      </c>
      <c r="J66" s="2">
        <v>6835</v>
      </c>
      <c r="K66" s="2">
        <v>4200</v>
      </c>
      <c r="L66" s="2">
        <v>6300</v>
      </c>
      <c r="M66" s="3"/>
      <c r="N66" s="2">
        <f>J66+K66+L66</f>
        <v>17335</v>
      </c>
      <c r="O66" s="28">
        <v>7995</v>
      </c>
      <c r="P66" s="28">
        <v>3195</v>
      </c>
      <c r="Q66" s="3">
        <v>10955</v>
      </c>
      <c r="R66" s="3">
        <v>3600</v>
      </c>
      <c r="S66" s="3">
        <v>4725</v>
      </c>
      <c r="T66" s="1">
        <v>1850</v>
      </c>
      <c r="U66" s="62">
        <f>MAX(P66, R66, T66)</f>
        <v>3600</v>
      </c>
      <c r="V66" s="1">
        <f>O66+Q66+S66</f>
        <v>23675</v>
      </c>
      <c r="W66" s="3">
        <v>1090</v>
      </c>
      <c r="X66">
        <v>0</v>
      </c>
      <c r="Y66">
        <v>12735</v>
      </c>
      <c r="Z66" s="52">
        <f>W66+X66+Y66</f>
        <v>13825</v>
      </c>
      <c r="AA66" s="2">
        <f>I66+N66+V66+Z66</f>
        <v>65480</v>
      </c>
    </row>
    <row r="67" spans="1:28">
      <c r="A67" s="3" t="s">
        <v>132</v>
      </c>
      <c r="B67" s="3">
        <v>1</v>
      </c>
      <c r="C67" s="3" t="s">
        <v>28</v>
      </c>
      <c r="D67" s="4" t="s">
        <v>31</v>
      </c>
      <c r="E67" s="3" t="s">
        <v>26</v>
      </c>
      <c r="F67" s="23">
        <v>11340</v>
      </c>
      <c r="G67" s="9">
        <v>11530</v>
      </c>
      <c r="H67" s="13">
        <v>2665</v>
      </c>
      <c r="I67" s="9">
        <f>F67+G67+H67</f>
        <v>25535</v>
      </c>
      <c r="J67" s="2">
        <v>7435</v>
      </c>
      <c r="K67" s="2">
        <v>8660</v>
      </c>
      <c r="L67" s="28">
        <v>9285</v>
      </c>
      <c r="M67" s="3">
        <v>30</v>
      </c>
      <c r="N67" s="2">
        <f>J67+K67+L67</f>
        <v>25380</v>
      </c>
      <c r="O67" s="30">
        <v>680</v>
      </c>
      <c r="P67" s="30">
        <v>680</v>
      </c>
      <c r="Q67" s="3">
        <v>500</v>
      </c>
      <c r="R67" s="3">
        <v>300</v>
      </c>
      <c r="S67" s="3">
        <v>3195</v>
      </c>
      <c r="T67" s="1">
        <v>1015</v>
      </c>
      <c r="U67" s="38">
        <f>MAX(P67, R67, T67)</f>
        <v>1015</v>
      </c>
      <c r="V67" s="1">
        <f>O67+Q67+S67</f>
        <v>4375</v>
      </c>
      <c r="W67" s="3">
        <v>2945</v>
      </c>
      <c r="X67">
        <v>905</v>
      </c>
      <c r="Y67" s="53">
        <v>6255</v>
      </c>
      <c r="Z67" s="52">
        <f>W67+X67+Y67</f>
        <v>10105</v>
      </c>
      <c r="AA67" s="2">
        <f>I67+N67+V67+Z67</f>
        <v>65395</v>
      </c>
      <c r="AB67" s="3"/>
    </row>
    <row r="68" spans="1:28">
      <c r="A68" s="4" t="s">
        <v>133</v>
      </c>
      <c r="B68" s="4">
        <v>1</v>
      </c>
      <c r="C68" s="4" t="s">
        <v>28</v>
      </c>
      <c r="D68" s="4" t="s">
        <v>134</v>
      </c>
      <c r="E68" s="3" t="s">
        <v>26</v>
      </c>
      <c r="F68" s="26">
        <v>13753</v>
      </c>
      <c r="G68" s="12">
        <v>8562</v>
      </c>
      <c r="H68" s="10">
        <v>3324</v>
      </c>
      <c r="I68" s="9">
        <f>F68+G68+H68</f>
        <v>25639</v>
      </c>
      <c r="J68" s="20">
        <v>9937</v>
      </c>
      <c r="K68" s="20">
        <f>4781+1073</f>
        <v>5854</v>
      </c>
      <c r="L68" s="28">
        <v>8108</v>
      </c>
      <c r="M68" s="3">
        <v>30</v>
      </c>
      <c r="N68" s="20">
        <f>J68+K68+L68</f>
        <v>23899</v>
      </c>
      <c r="O68" s="28">
        <v>3405</v>
      </c>
      <c r="P68" s="28">
        <v>1263</v>
      </c>
      <c r="Q68" s="3">
        <v>2370</v>
      </c>
      <c r="R68" s="3">
        <v>1277</v>
      </c>
      <c r="S68" s="3">
        <v>0</v>
      </c>
      <c r="T68" s="1">
        <v>0</v>
      </c>
      <c r="U68" s="38">
        <f>MAX(P68, R68, T68)</f>
        <v>1277</v>
      </c>
      <c r="V68" s="1">
        <f>O68+Q68+S68</f>
        <v>5775</v>
      </c>
      <c r="W68" s="3">
        <f>806+450</f>
        <v>1256</v>
      </c>
      <c r="X68">
        <v>5703</v>
      </c>
      <c r="Y68" s="69">
        <v>2218</v>
      </c>
      <c r="Z68" s="52">
        <f>W68+X68+Y68</f>
        <v>9177</v>
      </c>
      <c r="AA68" s="2">
        <f>I68+N68+V68+Z68</f>
        <v>64490</v>
      </c>
    </row>
    <row r="69" spans="1:28">
      <c r="A69" s="3" t="s">
        <v>135</v>
      </c>
      <c r="B69" s="3">
        <v>1</v>
      </c>
      <c r="C69" s="3" t="s">
        <v>24</v>
      </c>
      <c r="D69" s="3" t="s">
        <v>136</v>
      </c>
      <c r="E69" s="3" t="s">
        <v>26</v>
      </c>
      <c r="F69" s="23">
        <v>3475</v>
      </c>
      <c r="G69" s="9">
        <v>3482</v>
      </c>
      <c r="H69" s="10">
        <v>625</v>
      </c>
      <c r="I69" s="9">
        <f>F69+G69+H69</f>
        <v>7582</v>
      </c>
      <c r="J69" s="2">
        <v>1005</v>
      </c>
      <c r="K69" s="2">
        <v>9655</v>
      </c>
      <c r="L69" s="28">
        <v>9593</v>
      </c>
      <c r="M69" s="3">
        <v>20</v>
      </c>
      <c r="N69" s="2">
        <f>J69+K69+L69</f>
        <v>20253</v>
      </c>
      <c r="O69" s="28">
        <v>2140</v>
      </c>
      <c r="P69" s="28">
        <v>835</v>
      </c>
      <c r="Q69" s="3">
        <v>11013</v>
      </c>
      <c r="R69" s="3">
        <v>6858</v>
      </c>
      <c r="S69" s="3">
        <v>6906</v>
      </c>
      <c r="T69" s="1">
        <v>3411</v>
      </c>
      <c r="U69" s="33">
        <f>MAX(P69, R69, T69)</f>
        <v>6858</v>
      </c>
      <c r="V69" s="1">
        <f>O69+Q69+S69</f>
        <v>20059</v>
      </c>
      <c r="W69" s="3">
        <v>4038</v>
      </c>
      <c r="X69">
        <v>5053</v>
      </c>
      <c r="Y69">
        <v>7466</v>
      </c>
      <c r="Z69" s="52">
        <f>W69+X69+Y69</f>
        <v>16557</v>
      </c>
      <c r="AA69" s="2">
        <f>I69+N69+V69+Z69</f>
        <v>64451</v>
      </c>
      <c r="AB69" s="3"/>
    </row>
    <row r="70" spans="1:28">
      <c r="A70" s="3" t="s">
        <v>137</v>
      </c>
      <c r="B70" s="3">
        <v>2</v>
      </c>
      <c r="C70" s="3" t="s">
        <v>51</v>
      </c>
      <c r="D70" s="3" t="s">
        <v>138</v>
      </c>
      <c r="E70" s="3" t="s">
        <v>26</v>
      </c>
      <c r="F70" s="23">
        <v>15002</v>
      </c>
      <c r="G70" s="9">
        <v>11763</v>
      </c>
      <c r="H70" s="9">
        <v>6292</v>
      </c>
      <c r="I70" s="9">
        <f>F70+G70+H70</f>
        <v>33057</v>
      </c>
      <c r="J70" s="2">
        <v>2145</v>
      </c>
      <c r="K70" s="2">
        <v>3840</v>
      </c>
      <c r="L70" s="2">
        <v>2520</v>
      </c>
      <c r="M70" s="3">
        <v>11</v>
      </c>
      <c r="N70" s="2">
        <f>J70+K70+L70</f>
        <v>8505</v>
      </c>
      <c r="O70" s="28">
        <v>1600</v>
      </c>
      <c r="P70" s="28">
        <v>585</v>
      </c>
      <c r="Q70" s="3">
        <v>1020</v>
      </c>
      <c r="R70" s="3"/>
      <c r="S70" s="3">
        <v>700</v>
      </c>
      <c r="T70" s="1">
        <v>375</v>
      </c>
      <c r="U70" s="38">
        <f>MAX(P70, R70, T70)</f>
        <v>585</v>
      </c>
      <c r="V70" s="1">
        <f>O70+Q70+S70</f>
        <v>3320</v>
      </c>
      <c r="W70" s="3">
        <v>10795</v>
      </c>
      <c r="X70">
        <v>6950</v>
      </c>
      <c r="Y70">
        <v>1545</v>
      </c>
      <c r="Z70" s="52">
        <f>W70+X70+Y70</f>
        <v>19290</v>
      </c>
      <c r="AA70" s="2">
        <f>I70+N70+V70+Z70</f>
        <v>64172</v>
      </c>
    </row>
    <row r="71" spans="1:28">
      <c r="A71" s="4" t="s">
        <v>139</v>
      </c>
      <c r="B71" s="4">
        <v>3</v>
      </c>
      <c r="C71" s="4" t="s">
        <v>28</v>
      </c>
      <c r="D71" s="4" t="s">
        <v>122</v>
      </c>
      <c r="E71" s="3" t="s">
        <v>26</v>
      </c>
      <c r="F71" s="26">
        <v>0</v>
      </c>
      <c r="G71" s="12">
        <v>0</v>
      </c>
      <c r="H71" s="10">
        <v>0</v>
      </c>
      <c r="I71" s="9">
        <v>0</v>
      </c>
      <c r="J71" s="20">
        <v>0</v>
      </c>
      <c r="K71" s="20">
        <v>0</v>
      </c>
      <c r="L71" s="28">
        <v>0</v>
      </c>
      <c r="M71" s="3">
        <v>0</v>
      </c>
      <c r="N71" s="20">
        <f>J71+K71+L71</f>
        <v>0</v>
      </c>
      <c r="O71" s="28">
        <v>0</v>
      </c>
      <c r="P71" s="28">
        <v>0</v>
      </c>
      <c r="Q71" s="3">
        <v>250</v>
      </c>
      <c r="R71" s="3">
        <v>250</v>
      </c>
      <c r="S71" s="3">
        <v>1395</v>
      </c>
      <c r="T71" s="1">
        <v>600</v>
      </c>
      <c r="U71" s="38">
        <f>MAX(P71, R71, T71)</f>
        <v>600</v>
      </c>
      <c r="V71" s="1">
        <f>O71+Q71+S71</f>
        <v>1645</v>
      </c>
      <c r="W71" s="3">
        <v>56212</v>
      </c>
      <c r="X71">
        <v>2485</v>
      </c>
      <c r="Y71" s="53">
        <v>3350</v>
      </c>
      <c r="Z71" s="52">
        <f>W71+X71+Y71</f>
        <v>62047</v>
      </c>
      <c r="AA71" s="2">
        <f>I71+N71+V71+Z71</f>
        <v>63692</v>
      </c>
    </row>
    <row r="72" spans="1:28">
      <c r="A72" s="4" t="s">
        <v>140</v>
      </c>
      <c r="B72" s="4">
        <v>1</v>
      </c>
      <c r="C72" s="4" t="s">
        <v>28</v>
      </c>
      <c r="D72" s="4" t="s">
        <v>141</v>
      </c>
      <c r="E72" s="3" t="s">
        <v>26</v>
      </c>
      <c r="F72" s="26">
        <v>8720</v>
      </c>
      <c r="G72" s="12">
        <v>9941</v>
      </c>
      <c r="H72" s="9">
        <v>6051</v>
      </c>
      <c r="I72" s="9">
        <f>F72+G72+H72</f>
        <v>24712</v>
      </c>
      <c r="J72" s="20">
        <v>11163</v>
      </c>
      <c r="K72" s="20">
        <v>8400</v>
      </c>
      <c r="L72" s="28">
        <v>3289</v>
      </c>
      <c r="M72" s="3">
        <v>7</v>
      </c>
      <c r="N72" s="20">
        <f>J72+K72+L72</f>
        <v>22852</v>
      </c>
      <c r="O72" s="28">
        <v>2362</v>
      </c>
      <c r="P72" s="28">
        <v>2062</v>
      </c>
      <c r="Q72" s="3">
        <v>4240</v>
      </c>
      <c r="R72" s="3">
        <v>3900</v>
      </c>
      <c r="S72" s="3">
        <v>3186</v>
      </c>
      <c r="T72" s="1">
        <v>2510</v>
      </c>
      <c r="U72" s="38">
        <f>MAX(P72, R72, T72)</f>
        <v>3900</v>
      </c>
      <c r="V72" s="1">
        <f>O72+Q72+S72</f>
        <v>9788</v>
      </c>
      <c r="W72" s="3">
        <v>2784</v>
      </c>
      <c r="X72" s="3">
        <v>0</v>
      </c>
      <c r="Y72" s="28">
        <v>0</v>
      </c>
      <c r="Z72" s="52">
        <f>W72+X72+Y72</f>
        <v>2784</v>
      </c>
      <c r="AA72" s="2">
        <f>I72+N72+V72+Z72</f>
        <v>60136</v>
      </c>
      <c r="AB72" s="3"/>
    </row>
    <row r="73" spans="1:28">
      <c r="A73" s="3" t="s">
        <v>142</v>
      </c>
      <c r="B73" s="3">
        <v>3</v>
      </c>
      <c r="C73" s="3" t="s">
        <v>51</v>
      </c>
      <c r="D73" s="3" t="s">
        <v>143</v>
      </c>
      <c r="E73" s="3" t="s">
        <v>26</v>
      </c>
      <c r="F73" s="23">
        <v>1094</v>
      </c>
      <c r="G73" s="9">
        <v>11041</v>
      </c>
      <c r="H73" s="10">
        <v>2242</v>
      </c>
      <c r="I73" s="9">
        <f>F73+G73+H73</f>
        <v>14377</v>
      </c>
      <c r="J73" s="2">
        <v>9663</v>
      </c>
      <c r="K73" s="2">
        <v>5138</v>
      </c>
      <c r="L73" s="28">
        <v>5280</v>
      </c>
      <c r="M73" s="3">
        <v>16</v>
      </c>
      <c r="N73" s="2">
        <f>J73+K73+L73</f>
        <v>20081</v>
      </c>
      <c r="O73" s="28">
        <v>3891</v>
      </c>
      <c r="P73" s="28">
        <v>1903</v>
      </c>
      <c r="Q73" s="3">
        <v>2760</v>
      </c>
      <c r="R73" s="3">
        <v>1600</v>
      </c>
      <c r="S73" s="3">
        <v>15750</v>
      </c>
      <c r="T73" s="1">
        <v>15750</v>
      </c>
      <c r="U73" s="38">
        <f>MAX(P73, R73, T73)</f>
        <v>15750</v>
      </c>
      <c r="V73" s="1">
        <f>O73+Q73+S73</f>
        <v>22401</v>
      </c>
      <c r="W73" s="3">
        <v>2851</v>
      </c>
      <c r="X73" s="3">
        <v>0</v>
      </c>
      <c r="Y73" s="3">
        <v>0</v>
      </c>
      <c r="Z73" s="52">
        <f>W73+X73+Y73</f>
        <v>2851</v>
      </c>
      <c r="AA73" s="2">
        <f>I73+N73+V73+Z73</f>
        <v>59710</v>
      </c>
      <c r="AB73" s="3"/>
    </row>
    <row r="74" spans="1:28">
      <c r="A74" s="3" t="s">
        <v>144</v>
      </c>
      <c r="B74" s="3">
        <v>3</v>
      </c>
      <c r="C74" s="3" t="s">
        <v>51</v>
      </c>
      <c r="D74" s="3" t="s">
        <v>145</v>
      </c>
      <c r="E74" s="3" t="s">
        <v>26</v>
      </c>
      <c r="F74" s="23">
        <v>19415</v>
      </c>
      <c r="G74" s="9">
        <v>6210</v>
      </c>
      <c r="H74" s="9">
        <v>755</v>
      </c>
      <c r="I74" s="9">
        <f>F74+G74+H74</f>
        <v>26380</v>
      </c>
      <c r="J74" s="2">
        <v>4145</v>
      </c>
      <c r="K74" s="2">
        <v>3430</v>
      </c>
      <c r="L74" s="28">
        <v>12121</v>
      </c>
      <c r="M74" s="3">
        <v>8</v>
      </c>
      <c r="N74" s="2">
        <f>J74+K74+L74</f>
        <v>19696</v>
      </c>
      <c r="O74" s="28">
        <v>1679</v>
      </c>
      <c r="P74" s="28">
        <v>1284</v>
      </c>
      <c r="Q74" s="3">
        <v>3430</v>
      </c>
      <c r="R74" s="3">
        <v>705</v>
      </c>
      <c r="S74" s="3">
        <v>806</v>
      </c>
      <c r="T74" s="1">
        <v>806</v>
      </c>
      <c r="U74" s="33">
        <f>MAX(P74, R74, T74)</f>
        <v>1284</v>
      </c>
      <c r="V74" s="1">
        <f>O74+Q74+S74</f>
        <v>5915</v>
      </c>
      <c r="W74" s="3">
        <v>3205</v>
      </c>
      <c r="X74" s="3">
        <v>2500</v>
      </c>
      <c r="Y74" s="3">
        <v>1380</v>
      </c>
      <c r="Z74" s="52">
        <f>W74+X74+Y74</f>
        <v>7085</v>
      </c>
      <c r="AA74" s="2">
        <f>I74+N74+V74+Z74</f>
        <v>59076</v>
      </c>
      <c r="AB74" s="3"/>
    </row>
    <row r="75" spans="1:28">
      <c r="A75" s="3" t="s">
        <v>146</v>
      </c>
      <c r="B75" s="3">
        <v>2</v>
      </c>
      <c r="C75" s="3" t="s">
        <v>147</v>
      </c>
      <c r="D75" s="3" t="s">
        <v>148</v>
      </c>
      <c r="E75" s="3" t="s">
        <v>26</v>
      </c>
      <c r="F75" s="23">
        <v>2417</v>
      </c>
      <c r="G75" s="9">
        <v>2242</v>
      </c>
      <c r="H75" s="9">
        <v>4232</v>
      </c>
      <c r="I75" s="9">
        <f>F75+G75+H75</f>
        <v>8891</v>
      </c>
      <c r="J75" s="2">
        <v>9606</v>
      </c>
      <c r="K75" s="2">
        <v>3132</v>
      </c>
      <c r="L75" s="28">
        <v>7559</v>
      </c>
      <c r="M75" s="3">
        <v>12</v>
      </c>
      <c r="N75" s="2">
        <f>J75+K75+L75</f>
        <v>20297</v>
      </c>
      <c r="O75" s="28">
        <v>2052</v>
      </c>
      <c r="P75" s="28">
        <v>330</v>
      </c>
      <c r="Q75" s="3">
        <v>3338</v>
      </c>
      <c r="R75" s="3">
        <v>566</v>
      </c>
      <c r="S75" s="3">
        <v>8552</v>
      </c>
      <c r="T75" s="1">
        <v>2700</v>
      </c>
      <c r="U75" s="33">
        <f>MAX(P75, R75, T75)</f>
        <v>2700</v>
      </c>
      <c r="V75" s="1">
        <f>O75+Q75+S75</f>
        <v>13942</v>
      </c>
      <c r="W75" s="3">
        <v>5235</v>
      </c>
      <c r="X75" s="3">
        <v>2511</v>
      </c>
      <c r="Y75" s="3">
        <v>6402</v>
      </c>
      <c r="Z75" s="52">
        <f>W75+X75+Y75</f>
        <v>14148</v>
      </c>
      <c r="AA75" s="2">
        <f>I75+N75+V75+Z75</f>
        <v>57278</v>
      </c>
      <c r="AB75" s="3"/>
    </row>
    <row r="76" spans="1:28">
      <c r="A76" s="3" t="s">
        <v>149</v>
      </c>
      <c r="B76" s="3">
        <v>1</v>
      </c>
      <c r="C76" s="3" t="s">
        <v>28</v>
      </c>
      <c r="D76" s="3" t="s">
        <v>29</v>
      </c>
      <c r="E76" s="3" t="s">
        <v>26</v>
      </c>
      <c r="F76" s="23">
        <v>2200</v>
      </c>
      <c r="G76" s="9">
        <v>625</v>
      </c>
      <c r="H76" s="10">
        <v>4275</v>
      </c>
      <c r="I76" s="9">
        <f>F76+G76+H76</f>
        <v>7100</v>
      </c>
      <c r="J76" s="2">
        <v>0</v>
      </c>
      <c r="K76" s="2">
        <v>2225</v>
      </c>
      <c r="L76" s="28">
        <v>18221</v>
      </c>
      <c r="M76" s="3">
        <v>12</v>
      </c>
      <c r="N76" s="2">
        <f>J76+K76+L76</f>
        <v>20446</v>
      </c>
      <c r="O76" s="28">
        <v>17500</v>
      </c>
      <c r="P76" s="28">
        <v>14500</v>
      </c>
      <c r="Q76" s="3">
        <v>6000</v>
      </c>
      <c r="R76" s="3">
        <v>6000</v>
      </c>
      <c r="S76" s="3">
        <v>2525</v>
      </c>
      <c r="T76" s="1">
        <v>1625</v>
      </c>
      <c r="U76" s="33">
        <f>MAX(P76, R76, T76)</f>
        <v>14500</v>
      </c>
      <c r="V76" s="1">
        <f>O76+Q76+S76</f>
        <v>26025</v>
      </c>
      <c r="W76" s="3">
        <v>325</v>
      </c>
      <c r="X76" s="58">
        <v>300</v>
      </c>
      <c r="Y76" s="69">
        <v>1000</v>
      </c>
      <c r="Z76" s="52">
        <f>W76+X76+Y76</f>
        <v>1625</v>
      </c>
      <c r="AA76" s="2">
        <f>I76+N76+V76+Z76</f>
        <v>55196</v>
      </c>
    </row>
    <row r="77" spans="1:28">
      <c r="A77" s="6" t="s">
        <v>150</v>
      </c>
      <c r="B77" s="3">
        <v>2</v>
      </c>
      <c r="C77" s="3" t="s">
        <v>51</v>
      </c>
      <c r="D77" s="3" t="s">
        <v>151</v>
      </c>
      <c r="E77" s="3" t="s">
        <v>26</v>
      </c>
      <c r="F77" s="23">
        <v>0</v>
      </c>
      <c r="G77" s="9">
        <v>0</v>
      </c>
      <c r="H77" s="9">
        <v>3150</v>
      </c>
      <c r="I77" s="9">
        <f>F77+G77+H77</f>
        <v>3150</v>
      </c>
      <c r="J77" s="2">
        <v>0</v>
      </c>
      <c r="K77" s="2">
        <v>9824</v>
      </c>
      <c r="L77" s="28">
        <v>0</v>
      </c>
      <c r="M77" s="3">
        <v>5</v>
      </c>
      <c r="N77" s="2">
        <f>J77+K77+L77</f>
        <v>9824</v>
      </c>
      <c r="O77" s="28">
        <v>0</v>
      </c>
      <c r="P77" s="28">
        <v>0</v>
      </c>
      <c r="Q77" s="3">
        <v>0</v>
      </c>
      <c r="R77" s="3"/>
      <c r="S77" s="3">
        <v>27923</v>
      </c>
      <c r="T77" s="1">
        <v>16438</v>
      </c>
      <c r="U77" s="33">
        <f>MAX(P77, R77, T77)</f>
        <v>16438</v>
      </c>
      <c r="V77" s="1">
        <f>O77+Q77+S77</f>
        <v>27923</v>
      </c>
      <c r="W77" s="3">
        <v>7509</v>
      </c>
      <c r="X77" s="57">
        <v>3400</v>
      </c>
      <c r="Y77">
        <v>3365</v>
      </c>
      <c r="Z77" s="52">
        <f>W77+X77+Y77</f>
        <v>14274</v>
      </c>
      <c r="AA77" s="2">
        <f>I77+N77+V77+Z77</f>
        <v>55171</v>
      </c>
    </row>
    <row r="78" spans="1:28">
      <c r="A78" s="3" t="s">
        <v>152</v>
      </c>
      <c r="B78" s="3">
        <v>1</v>
      </c>
      <c r="C78" s="3" t="s">
        <v>24</v>
      </c>
      <c r="D78" s="3" t="s">
        <v>97</v>
      </c>
      <c r="E78" s="3" t="s">
        <v>26</v>
      </c>
      <c r="F78" s="23">
        <v>12825.35</v>
      </c>
      <c r="G78" s="9">
        <v>3627</v>
      </c>
      <c r="H78" s="9">
        <v>1872</v>
      </c>
      <c r="I78" s="9">
        <f>F78+G78+H78</f>
        <v>18324.349999999999</v>
      </c>
      <c r="J78" s="2">
        <v>4084</v>
      </c>
      <c r="K78" s="2">
        <v>485</v>
      </c>
      <c r="L78" s="28">
        <v>14878</v>
      </c>
      <c r="M78" s="3">
        <v>12</v>
      </c>
      <c r="N78" s="2">
        <f>J78+K78+L78</f>
        <v>19447</v>
      </c>
      <c r="O78" s="28">
        <v>3349</v>
      </c>
      <c r="P78" s="28">
        <v>2029</v>
      </c>
      <c r="Q78" s="3">
        <v>0</v>
      </c>
      <c r="R78" s="3">
        <v>0</v>
      </c>
      <c r="S78" s="3">
        <v>8755</v>
      </c>
      <c r="T78" s="1">
        <v>6320</v>
      </c>
      <c r="U78" s="33">
        <f>MAX(P78, R78, T78)</f>
        <v>6320</v>
      </c>
      <c r="V78" s="1">
        <f>O78+Q78+S78</f>
        <v>12104</v>
      </c>
      <c r="W78" s="3">
        <v>0</v>
      </c>
      <c r="X78" s="58">
        <v>4304</v>
      </c>
      <c r="Y78">
        <v>706</v>
      </c>
      <c r="Z78" s="52">
        <f>W78+X78+Y78</f>
        <v>5010</v>
      </c>
      <c r="AA78" s="2">
        <f>I78+N78+V78+Z78</f>
        <v>54885.35</v>
      </c>
    </row>
    <row r="79" spans="1:28">
      <c r="A79" s="3" t="s">
        <v>153</v>
      </c>
      <c r="B79" s="3">
        <v>1</v>
      </c>
      <c r="C79" s="3" t="s">
        <v>24</v>
      </c>
      <c r="D79" s="3" t="s">
        <v>136</v>
      </c>
      <c r="E79" s="3" t="s">
        <v>26</v>
      </c>
      <c r="F79" s="23">
        <v>882</v>
      </c>
      <c r="G79" s="9">
        <v>2438</v>
      </c>
      <c r="H79" s="10">
        <v>2983</v>
      </c>
      <c r="I79" s="9">
        <f>F79+G79+H79</f>
        <v>6303</v>
      </c>
      <c r="J79" s="2">
        <v>10463</v>
      </c>
      <c r="K79" s="2">
        <v>5189</v>
      </c>
      <c r="L79" s="28">
        <v>5686</v>
      </c>
      <c r="M79" s="3">
        <v>22</v>
      </c>
      <c r="N79" s="2">
        <f>J79+K79+L79</f>
        <v>21338</v>
      </c>
      <c r="O79" s="28">
        <v>1520</v>
      </c>
      <c r="P79" s="28">
        <v>470</v>
      </c>
      <c r="Q79" s="3">
        <v>728</v>
      </c>
      <c r="R79" s="3">
        <v>433</v>
      </c>
      <c r="S79" s="3">
        <v>17352</v>
      </c>
      <c r="T79" s="1">
        <v>2261</v>
      </c>
      <c r="U79" s="38">
        <f>MAX(P79, R79, T79)</f>
        <v>2261</v>
      </c>
      <c r="V79" s="1">
        <f>O79+Q79+S79</f>
        <v>19600</v>
      </c>
      <c r="W79" s="3">
        <v>2957</v>
      </c>
      <c r="X79">
        <v>812</v>
      </c>
      <c r="Y79">
        <v>2475</v>
      </c>
      <c r="Z79" s="52">
        <f>W79+X79+Y79</f>
        <v>6244</v>
      </c>
      <c r="AA79" s="2">
        <f>I79+N79+V79+Z79</f>
        <v>53485</v>
      </c>
    </row>
    <row r="80" spans="1:28">
      <c r="A80" s="4" t="s">
        <v>154</v>
      </c>
      <c r="B80" s="4">
        <v>2</v>
      </c>
      <c r="C80" s="4" t="s">
        <v>28</v>
      </c>
      <c r="D80" s="4" t="s">
        <v>128</v>
      </c>
      <c r="E80" s="3" t="s">
        <v>26</v>
      </c>
      <c r="F80" s="26">
        <v>4009</v>
      </c>
      <c r="G80" s="12">
        <v>3009</v>
      </c>
      <c r="H80" s="9">
        <v>5713</v>
      </c>
      <c r="I80" s="9">
        <f>F80+G80+H80</f>
        <v>12731</v>
      </c>
      <c r="J80" s="20">
        <v>12086</v>
      </c>
      <c r="K80" s="20">
        <v>0</v>
      </c>
      <c r="L80" s="28">
        <v>6208</v>
      </c>
      <c r="M80" s="3">
        <v>12</v>
      </c>
      <c r="N80" s="20">
        <f>J80+K80+L80</f>
        <v>18294</v>
      </c>
      <c r="O80" s="28">
        <v>4281</v>
      </c>
      <c r="P80" s="28">
        <v>4116</v>
      </c>
      <c r="Q80" s="3">
        <v>2972</v>
      </c>
      <c r="R80" s="3">
        <v>938</v>
      </c>
      <c r="S80" s="3">
        <v>2898</v>
      </c>
      <c r="T80" s="1">
        <v>2381</v>
      </c>
      <c r="U80" s="33">
        <f>MAX(P80, R80, T80)</f>
        <v>4116</v>
      </c>
      <c r="V80" s="1">
        <f>O80+Q80+S80</f>
        <v>10151</v>
      </c>
      <c r="W80" s="3">
        <v>6551</v>
      </c>
      <c r="X80" s="57">
        <v>2070</v>
      </c>
      <c r="Y80" s="53">
        <v>3396</v>
      </c>
      <c r="Z80" s="52">
        <f>W80+X80+Y80</f>
        <v>12017</v>
      </c>
      <c r="AA80" s="2">
        <f>I80+N80+V80+Z80</f>
        <v>53193</v>
      </c>
      <c r="AB80" s="54"/>
    </row>
    <row r="81" spans="1:28">
      <c r="A81" s="4" t="s">
        <v>155</v>
      </c>
      <c r="B81" s="4">
        <v>2</v>
      </c>
      <c r="C81" s="4" t="s">
        <v>28</v>
      </c>
      <c r="D81" s="4" t="s">
        <v>156</v>
      </c>
      <c r="E81" s="3" t="s">
        <v>26</v>
      </c>
      <c r="F81" s="26">
        <v>5793</v>
      </c>
      <c r="G81" s="12">
        <v>0</v>
      </c>
      <c r="H81" s="10">
        <v>1935</v>
      </c>
      <c r="I81" s="9">
        <f>F81+G81+H81</f>
        <v>7728</v>
      </c>
      <c r="J81" s="20">
        <v>310</v>
      </c>
      <c r="K81" s="20">
        <v>5591</v>
      </c>
      <c r="L81" s="28">
        <v>8651</v>
      </c>
      <c r="M81" s="3">
        <v>13</v>
      </c>
      <c r="N81" s="20">
        <f>J81+K81+L81</f>
        <v>14552</v>
      </c>
      <c r="O81" s="28">
        <v>7413</v>
      </c>
      <c r="P81" s="28">
        <v>4948</v>
      </c>
      <c r="Q81" s="3">
        <v>2333</v>
      </c>
      <c r="R81" s="3">
        <v>780</v>
      </c>
      <c r="S81" s="3">
        <v>4782</v>
      </c>
      <c r="T81" s="1">
        <v>3033</v>
      </c>
      <c r="U81" s="33">
        <f>MAX(P81, R81, T81)</f>
        <v>4948</v>
      </c>
      <c r="V81" s="1">
        <f>O81+Q81+S81</f>
        <v>14528</v>
      </c>
      <c r="W81" s="3">
        <v>10021</v>
      </c>
      <c r="X81" s="57">
        <v>3376</v>
      </c>
      <c r="Y81" s="69">
        <v>2598</v>
      </c>
      <c r="Z81" s="52">
        <f>W81+X81+Y81</f>
        <v>15995</v>
      </c>
      <c r="AA81" s="2">
        <f>I81+N81+V81+Z81</f>
        <v>52803</v>
      </c>
    </row>
    <row r="82" spans="1:28">
      <c r="A82" s="3" t="s">
        <v>157</v>
      </c>
      <c r="B82" s="3">
        <v>1</v>
      </c>
      <c r="C82" s="3" t="s">
        <v>24</v>
      </c>
      <c r="D82" s="3" t="s">
        <v>158</v>
      </c>
      <c r="E82" s="3" t="s">
        <v>26</v>
      </c>
      <c r="F82" s="23">
        <v>4838</v>
      </c>
      <c r="G82" s="9">
        <v>0</v>
      </c>
      <c r="H82" s="10">
        <v>2500</v>
      </c>
      <c r="I82" s="9">
        <f>F82+G82+H82</f>
        <v>7338</v>
      </c>
      <c r="J82" s="2">
        <v>4495</v>
      </c>
      <c r="K82" s="2">
        <v>1760</v>
      </c>
      <c r="L82" s="28">
        <v>10880</v>
      </c>
      <c r="M82" s="3">
        <v>11</v>
      </c>
      <c r="N82" s="2">
        <f>J82+K82+L82</f>
        <v>17135</v>
      </c>
      <c r="O82" s="28">
        <v>3700</v>
      </c>
      <c r="P82" s="28">
        <v>1350</v>
      </c>
      <c r="Q82" s="3">
        <v>5705</v>
      </c>
      <c r="R82" s="3">
        <v>2850</v>
      </c>
      <c r="S82" s="3">
        <v>3599</v>
      </c>
      <c r="T82" s="1">
        <v>1250</v>
      </c>
      <c r="U82" s="38">
        <f>MAX(P82, R82, T82)</f>
        <v>2850</v>
      </c>
      <c r="V82" s="1">
        <f>O82+Q83+S82</f>
        <v>8042</v>
      </c>
      <c r="W82" s="3">
        <v>2835</v>
      </c>
      <c r="X82">
        <v>4305</v>
      </c>
      <c r="Y82">
        <v>3388</v>
      </c>
      <c r="Z82" s="52">
        <f>W82+X82+Y82</f>
        <v>10528</v>
      </c>
      <c r="AA82" s="2">
        <f>I82+N82+V82+Z82</f>
        <v>43043</v>
      </c>
    </row>
    <row r="83" spans="1:28">
      <c r="A83" s="4" t="s">
        <v>159</v>
      </c>
      <c r="B83" s="4">
        <v>2</v>
      </c>
      <c r="C83" s="4" t="s">
        <v>28</v>
      </c>
      <c r="D83" s="4" t="s">
        <v>160</v>
      </c>
      <c r="E83" s="3" t="s">
        <v>26</v>
      </c>
      <c r="F83" s="26">
        <v>0</v>
      </c>
      <c r="G83" s="12">
        <v>6975</v>
      </c>
      <c r="H83" s="10">
        <v>615</v>
      </c>
      <c r="I83" s="9">
        <f>F83+G83+H83</f>
        <v>7590</v>
      </c>
      <c r="J83" s="20">
        <v>6695</v>
      </c>
      <c r="K83" s="20">
        <v>5522</v>
      </c>
      <c r="L83" s="28">
        <v>1050</v>
      </c>
      <c r="M83" s="3">
        <v>23</v>
      </c>
      <c r="N83" s="20">
        <f>J83+K83+L83</f>
        <v>13267</v>
      </c>
      <c r="O83" s="28">
        <v>9901</v>
      </c>
      <c r="P83" s="28">
        <v>3567</v>
      </c>
      <c r="Q83" s="3">
        <v>743</v>
      </c>
      <c r="R83" s="3">
        <v>393</v>
      </c>
      <c r="S83" s="3">
        <v>8437</v>
      </c>
      <c r="T83" s="1">
        <v>4434</v>
      </c>
      <c r="U83" s="38">
        <f>MAX(P83, R83, T83)</f>
        <v>4434</v>
      </c>
      <c r="V83" s="1">
        <f>O83+Q83+S83</f>
        <v>19081</v>
      </c>
      <c r="W83" s="3">
        <v>5025</v>
      </c>
      <c r="X83">
        <v>350</v>
      </c>
      <c r="Y83" s="53">
        <v>2975</v>
      </c>
      <c r="Z83" s="52">
        <f>W83+X83+Y83</f>
        <v>8350</v>
      </c>
      <c r="AA83" s="2">
        <f>I83+N83+V83+Z83</f>
        <v>48288</v>
      </c>
    </row>
    <row r="84" spans="1:28">
      <c r="A84" s="3" t="s">
        <v>161</v>
      </c>
      <c r="B84" s="3">
        <v>3</v>
      </c>
      <c r="C84" s="3" t="s">
        <v>28</v>
      </c>
      <c r="D84" s="4" t="s">
        <v>162</v>
      </c>
      <c r="E84" s="3" t="s">
        <v>26</v>
      </c>
      <c r="F84" s="23">
        <v>787</v>
      </c>
      <c r="G84" s="9">
        <v>878</v>
      </c>
      <c r="H84" s="9">
        <v>12676</v>
      </c>
      <c r="I84" s="9">
        <f>F84+G84+H84</f>
        <v>14341</v>
      </c>
      <c r="J84" s="2">
        <v>1304</v>
      </c>
      <c r="K84" s="2">
        <v>2368</v>
      </c>
      <c r="L84" s="28">
        <v>4961</v>
      </c>
      <c r="M84" s="3">
        <v>6</v>
      </c>
      <c r="N84" s="2">
        <f>J84+K84+L84</f>
        <v>8633</v>
      </c>
      <c r="O84" s="28">
        <v>4213</v>
      </c>
      <c r="P84" s="28">
        <v>3014</v>
      </c>
      <c r="Q84" s="3">
        <v>12050</v>
      </c>
      <c r="R84" s="3">
        <v>3567</v>
      </c>
      <c r="S84" s="3">
        <v>820</v>
      </c>
      <c r="T84" s="1">
        <v>362</v>
      </c>
      <c r="U84" s="33">
        <f>MAX(P84, R84, T84)</f>
        <v>3567</v>
      </c>
      <c r="V84" s="1">
        <f>O84+Q84+S84</f>
        <v>17083</v>
      </c>
      <c r="W84" s="3">
        <v>3395</v>
      </c>
      <c r="X84" s="57">
        <v>1202</v>
      </c>
      <c r="Y84" s="53">
        <v>3545</v>
      </c>
      <c r="Z84" s="52">
        <f>W84+X84+Y84</f>
        <v>8142</v>
      </c>
      <c r="AA84" s="2">
        <f>I84+N84+V84+Z84</f>
        <v>48199</v>
      </c>
    </row>
    <row r="85" spans="1:28">
      <c r="A85" s="3" t="s">
        <v>163</v>
      </c>
      <c r="B85" s="3">
        <v>3</v>
      </c>
      <c r="C85" s="3" t="s">
        <v>51</v>
      </c>
      <c r="D85" s="3" t="s">
        <v>143</v>
      </c>
      <c r="E85" s="3" t="s">
        <v>26</v>
      </c>
      <c r="F85" s="23">
        <v>3410</v>
      </c>
      <c r="G85" s="9">
        <v>21353</v>
      </c>
      <c r="H85" s="10">
        <v>6565</v>
      </c>
      <c r="I85" s="9">
        <f>F85+G85+H85</f>
        <v>31328</v>
      </c>
      <c r="J85" s="2">
        <v>2878</v>
      </c>
      <c r="K85" s="2">
        <v>1050</v>
      </c>
      <c r="L85" s="28">
        <v>1080</v>
      </c>
      <c r="M85" s="3">
        <v>8</v>
      </c>
      <c r="N85" s="2">
        <f>J85+K85+L85</f>
        <v>5008</v>
      </c>
      <c r="O85" s="28">
        <v>1726</v>
      </c>
      <c r="P85" s="28">
        <v>625</v>
      </c>
      <c r="Q85" s="3">
        <v>350</v>
      </c>
      <c r="R85" s="3">
        <v>350</v>
      </c>
      <c r="S85" s="3">
        <v>2350</v>
      </c>
      <c r="T85" s="1">
        <v>400</v>
      </c>
      <c r="U85" s="38">
        <f>MAX(P85, R85, T85)</f>
        <v>625</v>
      </c>
      <c r="V85" s="1">
        <f>O85+Q85+S85</f>
        <v>4426</v>
      </c>
      <c r="W85" s="3">
        <v>300</v>
      </c>
      <c r="X85" s="58">
        <v>0</v>
      </c>
      <c r="Y85">
        <v>7072</v>
      </c>
      <c r="Z85" s="52">
        <f>W85+X85+Y85</f>
        <v>7372</v>
      </c>
      <c r="AA85" s="2">
        <f>I85+N85+V85+Z85</f>
        <v>48134</v>
      </c>
      <c r="AB85" s="4"/>
    </row>
    <row r="86" spans="1:28">
      <c r="A86" s="3" t="s">
        <v>164</v>
      </c>
      <c r="B86" s="3">
        <v>1</v>
      </c>
      <c r="C86" s="3" t="s">
        <v>24</v>
      </c>
      <c r="D86" s="3" t="s">
        <v>158</v>
      </c>
      <c r="E86" s="3" t="s">
        <v>26</v>
      </c>
      <c r="F86" s="23">
        <v>1885</v>
      </c>
      <c r="G86" s="9">
        <v>0</v>
      </c>
      <c r="H86" s="10">
        <v>4540</v>
      </c>
      <c r="I86" s="9">
        <f>F86+G86+H86</f>
        <v>6425</v>
      </c>
      <c r="J86" s="2">
        <v>7995</v>
      </c>
      <c r="K86" s="2">
        <v>3795</v>
      </c>
      <c r="L86" s="28">
        <v>2745</v>
      </c>
      <c r="M86" s="3">
        <v>13</v>
      </c>
      <c r="N86" s="2">
        <f>J86+K86+L86</f>
        <v>14535</v>
      </c>
      <c r="O86" s="28">
        <v>1480</v>
      </c>
      <c r="P86" s="28">
        <v>680</v>
      </c>
      <c r="Q86" s="3">
        <v>1993</v>
      </c>
      <c r="R86" s="3">
        <v>1140</v>
      </c>
      <c r="S86" s="3">
        <v>7375</v>
      </c>
      <c r="T86" s="1">
        <v>2950</v>
      </c>
      <c r="U86" s="38">
        <f>MAX(P86, R86, T86)</f>
        <v>2950</v>
      </c>
      <c r="V86" s="1">
        <f>O86+Q86+S86</f>
        <v>10848</v>
      </c>
      <c r="W86" s="3">
        <v>3665</v>
      </c>
      <c r="X86" s="58">
        <v>10585</v>
      </c>
      <c r="Y86">
        <v>1350</v>
      </c>
      <c r="Z86" s="52">
        <f>W86+X86+Y86</f>
        <v>15600</v>
      </c>
      <c r="AA86" s="2">
        <f>I86+N86+V86+Z86</f>
        <v>47408</v>
      </c>
    </row>
    <row r="87" spans="1:28">
      <c r="A87" s="3" t="s">
        <v>165</v>
      </c>
      <c r="B87" s="3">
        <v>4</v>
      </c>
      <c r="C87" s="3" t="s">
        <v>24</v>
      </c>
      <c r="D87" s="3" t="s">
        <v>166</v>
      </c>
      <c r="E87" s="3" t="s">
        <v>26</v>
      </c>
      <c r="F87" s="23">
        <v>9150</v>
      </c>
      <c r="G87" s="9">
        <v>719</v>
      </c>
      <c r="H87" s="10">
        <v>2550</v>
      </c>
      <c r="I87" s="9">
        <f>F87+G87+H87</f>
        <v>12419</v>
      </c>
      <c r="J87" s="2">
        <v>7740</v>
      </c>
      <c r="K87" s="2">
        <v>2575</v>
      </c>
      <c r="L87" s="28">
        <v>635</v>
      </c>
      <c r="M87" s="3">
        <v>13</v>
      </c>
      <c r="N87" s="2">
        <f>J87+K87+L87</f>
        <v>10950</v>
      </c>
      <c r="O87" s="28">
        <v>0</v>
      </c>
      <c r="P87" s="28">
        <v>0</v>
      </c>
      <c r="Q87" s="3">
        <v>3052</v>
      </c>
      <c r="R87" s="3">
        <v>715</v>
      </c>
      <c r="S87" s="3">
        <v>6405</v>
      </c>
      <c r="T87" s="1">
        <v>4335</v>
      </c>
      <c r="U87" s="38">
        <f>MAX(P87, R87, T87)</f>
        <v>4335</v>
      </c>
      <c r="V87" s="1">
        <f>O87+Q87+S87</f>
        <v>9457</v>
      </c>
      <c r="W87" s="3">
        <v>8268</v>
      </c>
      <c r="X87" s="58">
        <v>3370</v>
      </c>
      <c r="Y87">
        <v>2305</v>
      </c>
      <c r="Z87" s="52">
        <f>W87+X87+Y87</f>
        <v>13943</v>
      </c>
      <c r="AA87" s="2">
        <f>I87+N87+V87+Z87</f>
        <v>46769</v>
      </c>
    </row>
    <row r="88" spans="1:28">
      <c r="A88" s="6" t="s">
        <v>167</v>
      </c>
      <c r="B88" s="4">
        <v>2</v>
      </c>
      <c r="C88" s="4" t="s">
        <v>28</v>
      </c>
      <c r="D88" s="4" t="s">
        <v>91</v>
      </c>
      <c r="E88" s="3" t="s">
        <v>26</v>
      </c>
      <c r="F88" s="26">
        <v>8930</v>
      </c>
      <c r="G88" s="12">
        <v>3420</v>
      </c>
      <c r="H88" s="10">
        <v>2345</v>
      </c>
      <c r="I88" s="9">
        <f>F88+G88+H88</f>
        <v>14695</v>
      </c>
      <c r="J88" s="20">
        <v>985</v>
      </c>
      <c r="K88" s="20">
        <v>2665</v>
      </c>
      <c r="L88" s="28">
        <v>8980</v>
      </c>
      <c r="M88" s="3">
        <v>13</v>
      </c>
      <c r="N88" s="20">
        <f>J88+K88+L88</f>
        <v>12630</v>
      </c>
      <c r="O88" s="28">
        <v>1655</v>
      </c>
      <c r="P88" s="28">
        <v>730</v>
      </c>
      <c r="Q88" s="3">
        <v>1840</v>
      </c>
      <c r="R88" s="3">
        <v>965</v>
      </c>
      <c r="S88" s="3">
        <v>5660</v>
      </c>
      <c r="T88" s="1">
        <v>3535</v>
      </c>
      <c r="U88" s="38">
        <f>MAX(P88, R88, T88)</f>
        <v>3535</v>
      </c>
      <c r="V88" s="1">
        <f>O88+Q88+S88</f>
        <v>9155</v>
      </c>
      <c r="W88" s="3">
        <v>4771.5600000000004</v>
      </c>
      <c r="X88" s="58">
        <v>3375</v>
      </c>
      <c r="Y88" s="69">
        <v>2040</v>
      </c>
      <c r="Z88" s="52">
        <f>W88+X88+Y88</f>
        <v>10186.560000000001</v>
      </c>
      <c r="AA88" s="2">
        <f>I88+N88+V88+Z88</f>
        <v>46666.559999999998</v>
      </c>
    </row>
    <row r="89" spans="1:28">
      <c r="A89" s="3" t="s">
        <v>168</v>
      </c>
      <c r="B89" s="3">
        <v>3</v>
      </c>
      <c r="C89" s="3" t="s">
        <v>24</v>
      </c>
      <c r="D89" s="3" t="s">
        <v>62</v>
      </c>
      <c r="E89" s="3" t="s">
        <v>26</v>
      </c>
      <c r="F89" s="23">
        <v>1482</v>
      </c>
      <c r="G89" s="9">
        <v>3988</v>
      </c>
      <c r="H89" s="10">
        <v>1789</v>
      </c>
      <c r="I89" s="9">
        <f>F89+G89+H89</f>
        <v>7259</v>
      </c>
      <c r="J89" s="2">
        <v>6962</v>
      </c>
      <c r="K89" s="2">
        <v>5592</v>
      </c>
      <c r="L89" s="28">
        <v>12446</v>
      </c>
      <c r="M89" s="3">
        <v>16</v>
      </c>
      <c r="N89" s="2">
        <f>J89+K89+L89</f>
        <v>25000</v>
      </c>
      <c r="O89" s="28">
        <v>945</v>
      </c>
      <c r="P89" s="28">
        <v>695</v>
      </c>
      <c r="Q89" s="3">
        <v>3384</v>
      </c>
      <c r="R89" s="3">
        <v>1198</v>
      </c>
      <c r="S89" s="3">
        <v>1555</v>
      </c>
      <c r="T89" s="1">
        <v>559</v>
      </c>
      <c r="U89" s="38">
        <f>MAX(P89, R89, T89)</f>
        <v>1198</v>
      </c>
      <c r="V89" s="1">
        <f>O89+Q89+S89</f>
        <v>5884</v>
      </c>
      <c r="W89" s="3">
        <v>6640</v>
      </c>
      <c r="X89">
        <v>1386</v>
      </c>
      <c r="Y89">
        <v>325</v>
      </c>
      <c r="Z89" s="52">
        <f>W89+X89+Y89</f>
        <v>8351</v>
      </c>
      <c r="AA89" s="2">
        <f>I89+N89+V89+Z89</f>
        <v>46494</v>
      </c>
    </row>
    <row r="90" spans="1:28">
      <c r="A90" s="4"/>
      <c r="B90" s="4">
        <v>3</v>
      </c>
      <c r="C90" s="4" t="s">
        <v>51</v>
      </c>
      <c r="D90" s="4" t="s">
        <v>169</v>
      </c>
      <c r="E90" s="3" t="s">
        <v>26</v>
      </c>
      <c r="F90" s="26">
        <v>8289</v>
      </c>
      <c r="G90" s="12">
        <v>379</v>
      </c>
      <c r="H90" s="10">
        <v>2870</v>
      </c>
      <c r="I90" s="9">
        <f>F90+G90+H90</f>
        <v>11538</v>
      </c>
      <c r="J90" s="20">
        <v>14700</v>
      </c>
      <c r="K90" s="20">
        <v>6799</v>
      </c>
      <c r="L90" s="28">
        <v>1518</v>
      </c>
      <c r="M90" s="3">
        <v>6</v>
      </c>
      <c r="N90" s="20">
        <f>J90+K90+L90</f>
        <v>23017</v>
      </c>
      <c r="O90" s="28">
        <f>6799+325</f>
        <v>7124</v>
      </c>
      <c r="P90" s="28">
        <v>5157</v>
      </c>
      <c r="Q90" s="3">
        <v>3096</v>
      </c>
      <c r="R90" s="3">
        <v>1797</v>
      </c>
      <c r="S90" s="3">
        <v>0</v>
      </c>
      <c r="T90" s="1">
        <v>0</v>
      </c>
      <c r="U90" s="38">
        <f>MAX(P90, R90, T90)</f>
        <v>5157</v>
      </c>
      <c r="V90" s="1">
        <f>O90+Q90+S90</f>
        <v>10220</v>
      </c>
      <c r="W90" s="3">
        <v>0</v>
      </c>
      <c r="X90">
        <v>0</v>
      </c>
      <c r="Y90">
        <v>0</v>
      </c>
      <c r="Z90" s="52">
        <f>W90+X90+Y90</f>
        <v>0</v>
      </c>
      <c r="AA90" s="2">
        <f>I90+N90+V90+Z90</f>
        <v>44775</v>
      </c>
    </row>
    <row r="91" spans="1:28">
      <c r="A91" s="4" t="s">
        <v>170</v>
      </c>
      <c r="B91" s="4">
        <v>3</v>
      </c>
      <c r="C91" s="4" t="s">
        <v>24</v>
      </c>
      <c r="D91" s="4" t="s">
        <v>171</v>
      </c>
      <c r="E91" s="3" t="s">
        <v>26</v>
      </c>
      <c r="F91" s="26">
        <v>13977</v>
      </c>
      <c r="G91" s="12">
        <v>906</v>
      </c>
      <c r="H91" s="10">
        <v>3190</v>
      </c>
      <c r="I91" s="9">
        <f>F91+G91+H91</f>
        <v>18073</v>
      </c>
      <c r="J91" s="20">
        <v>5584</v>
      </c>
      <c r="K91" s="20">
        <v>2873</v>
      </c>
      <c r="L91" s="28">
        <v>2616</v>
      </c>
      <c r="M91" s="3">
        <v>12</v>
      </c>
      <c r="N91" s="20">
        <f>J91+K91+L91</f>
        <v>11073</v>
      </c>
      <c r="O91" s="28">
        <v>3186</v>
      </c>
      <c r="P91" s="28">
        <v>1049</v>
      </c>
      <c r="Q91" s="3">
        <v>8711</v>
      </c>
      <c r="R91" s="3">
        <v>4539</v>
      </c>
      <c r="S91" s="3">
        <v>855</v>
      </c>
      <c r="T91" s="1">
        <v>350</v>
      </c>
      <c r="U91" s="33">
        <f>MAX(P91, R91, T91)</f>
        <v>4539</v>
      </c>
      <c r="V91" s="1">
        <f>O91+Q91+S91</f>
        <v>12752</v>
      </c>
      <c r="W91" s="3">
        <v>2174</v>
      </c>
      <c r="X91">
        <v>0</v>
      </c>
      <c r="Y91">
        <v>0</v>
      </c>
      <c r="Z91" s="52">
        <f>W91+X91+Y91</f>
        <v>2174</v>
      </c>
      <c r="AA91" s="2">
        <f>I91+N91+V91+Z91</f>
        <v>44072</v>
      </c>
    </row>
    <row r="92" spans="1:28">
      <c r="A92" s="3" t="s">
        <v>172</v>
      </c>
      <c r="B92" s="3">
        <v>2</v>
      </c>
      <c r="C92" s="3" t="s">
        <v>24</v>
      </c>
      <c r="D92" s="3" t="s">
        <v>173</v>
      </c>
      <c r="E92" s="4" t="s">
        <v>26</v>
      </c>
      <c r="F92" s="23">
        <v>275</v>
      </c>
      <c r="G92" s="9">
        <v>300</v>
      </c>
      <c r="H92" s="10">
        <v>300</v>
      </c>
      <c r="I92" s="9">
        <f>F92+G92+H92</f>
        <v>875</v>
      </c>
      <c r="J92" s="2">
        <v>0</v>
      </c>
      <c r="K92" s="2">
        <v>175</v>
      </c>
      <c r="L92" s="28">
        <v>300</v>
      </c>
      <c r="M92" s="3">
        <v>22</v>
      </c>
      <c r="N92" s="2">
        <f>J92+K92+L92</f>
        <v>475</v>
      </c>
      <c r="O92" s="30">
        <v>15171</v>
      </c>
      <c r="P92" s="30">
        <v>5271</v>
      </c>
      <c r="Q92" s="3">
        <v>0</v>
      </c>
      <c r="R92" s="3">
        <v>0</v>
      </c>
      <c r="S92" s="3">
        <v>11856</v>
      </c>
      <c r="T92" s="1">
        <v>3217</v>
      </c>
      <c r="U92" s="38">
        <f>MAX(P92, R92, T92)</f>
        <v>5271</v>
      </c>
      <c r="V92" s="33">
        <f>O92+Q92+S92</f>
        <v>27027</v>
      </c>
      <c r="W92" s="3">
        <v>11400</v>
      </c>
      <c r="X92">
        <v>1953</v>
      </c>
      <c r="Y92">
        <v>1817</v>
      </c>
      <c r="Z92" s="52">
        <f>W92+X92+Y92</f>
        <v>15170</v>
      </c>
      <c r="AA92" s="2">
        <f>I92+N92+V92+Z92</f>
        <v>43547</v>
      </c>
    </row>
    <row r="93" spans="1:28">
      <c r="A93" s="3" t="s">
        <v>174</v>
      </c>
      <c r="B93" s="3">
        <v>1</v>
      </c>
      <c r="C93" s="3" t="s">
        <v>24</v>
      </c>
      <c r="D93" s="3" t="s">
        <v>136</v>
      </c>
      <c r="E93" s="3" t="s">
        <v>26</v>
      </c>
      <c r="F93" s="23">
        <v>5197</v>
      </c>
      <c r="G93" s="9">
        <v>6327</v>
      </c>
      <c r="H93" s="10">
        <v>1145</v>
      </c>
      <c r="I93" s="9">
        <f>F93+G93+H93</f>
        <v>12669</v>
      </c>
      <c r="J93" s="2">
        <v>1645</v>
      </c>
      <c r="K93" s="2">
        <v>4284</v>
      </c>
      <c r="L93" s="28">
        <v>6286</v>
      </c>
      <c r="M93" s="3">
        <v>6</v>
      </c>
      <c r="N93" s="2">
        <f>J93+K93+L93</f>
        <v>12215</v>
      </c>
      <c r="O93" s="28">
        <v>3483</v>
      </c>
      <c r="P93" s="28">
        <v>962</v>
      </c>
      <c r="Q93" s="3">
        <v>4279</v>
      </c>
      <c r="R93" s="3">
        <v>2040</v>
      </c>
      <c r="S93" s="3">
        <v>2401</v>
      </c>
      <c r="T93" s="1">
        <v>1229</v>
      </c>
      <c r="U93" s="38">
        <f>MAX(P93, R93, T93)</f>
        <v>2040</v>
      </c>
      <c r="V93" s="1">
        <f>O93+Q93+S93</f>
        <v>10163</v>
      </c>
      <c r="W93" s="3">
        <v>1608</v>
      </c>
      <c r="X93">
        <v>3785</v>
      </c>
      <c r="Y93">
        <v>3035</v>
      </c>
      <c r="Z93" s="52">
        <f>W93+X93+Y93</f>
        <v>8428</v>
      </c>
      <c r="AA93" s="2">
        <f>I93+N93+V93+Z93</f>
        <v>43475</v>
      </c>
    </row>
    <row r="94" spans="1:28">
      <c r="A94" s="3" t="s">
        <v>175</v>
      </c>
      <c r="B94" s="3">
        <v>1</v>
      </c>
      <c r="C94" s="3" t="s">
        <v>24</v>
      </c>
      <c r="D94" s="3" t="s">
        <v>176</v>
      </c>
      <c r="E94" s="3" t="s">
        <v>26</v>
      </c>
      <c r="F94" s="23">
        <v>375</v>
      </c>
      <c r="G94" s="9">
        <v>13344</v>
      </c>
      <c r="H94" s="10">
        <v>970</v>
      </c>
      <c r="I94" s="9">
        <f>F94+G94+H94</f>
        <v>14689</v>
      </c>
      <c r="J94" s="2">
        <v>3566</v>
      </c>
      <c r="K94" s="2">
        <v>995</v>
      </c>
      <c r="L94" s="28">
        <v>1372</v>
      </c>
      <c r="M94" s="3">
        <v>2</v>
      </c>
      <c r="N94" s="2">
        <f>J94+K94+L94</f>
        <v>5933</v>
      </c>
      <c r="O94" s="28">
        <v>1465</v>
      </c>
      <c r="P94" s="28">
        <v>650</v>
      </c>
      <c r="Q94" s="3">
        <v>3832</v>
      </c>
      <c r="R94" s="3">
        <v>1315</v>
      </c>
      <c r="S94" s="3">
        <v>4116</v>
      </c>
      <c r="T94" s="1">
        <v>1750</v>
      </c>
      <c r="U94" s="33">
        <f>MAX(P94, R94, T94)</f>
        <v>1750</v>
      </c>
      <c r="V94" s="1">
        <f>O94+Q94+S94</f>
        <v>9413</v>
      </c>
      <c r="W94" s="3">
        <v>4737</v>
      </c>
      <c r="X94">
        <v>1677</v>
      </c>
      <c r="Y94">
        <v>6579</v>
      </c>
      <c r="Z94" s="52">
        <f>W94+X95+Y94</f>
        <v>13231</v>
      </c>
      <c r="AA94" s="2">
        <f>I94+N94+V94+Z94</f>
        <v>43266</v>
      </c>
    </row>
    <row r="95" spans="1:28">
      <c r="A95" s="3" t="s">
        <v>177</v>
      </c>
      <c r="B95" s="3">
        <v>2</v>
      </c>
      <c r="C95" s="3" t="s">
        <v>24</v>
      </c>
      <c r="D95" s="3" t="s">
        <v>173</v>
      </c>
      <c r="E95" s="3" t="s">
        <v>26</v>
      </c>
      <c r="F95" s="23">
        <v>2782</v>
      </c>
      <c r="G95" s="9">
        <v>5820</v>
      </c>
      <c r="H95" s="10">
        <v>8205</v>
      </c>
      <c r="I95" s="9">
        <f>F95+G95+H95</f>
        <v>16807</v>
      </c>
      <c r="J95" s="2">
        <v>3120</v>
      </c>
      <c r="K95" s="2">
        <v>995</v>
      </c>
      <c r="L95" s="28">
        <v>2670</v>
      </c>
      <c r="M95" s="3">
        <v>10</v>
      </c>
      <c r="N95" s="2">
        <f>J95+K95+L95</f>
        <v>6785</v>
      </c>
      <c r="O95" s="28">
        <v>2050</v>
      </c>
      <c r="P95" s="28">
        <v>1120</v>
      </c>
      <c r="Q95" s="3">
        <v>1125</v>
      </c>
      <c r="R95" s="3">
        <v>1125</v>
      </c>
      <c r="S95" s="3">
        <v>8845</v>
      </c>
      <c r="T95" s="1">
        <v>3465</v>
      </c>
      <c r="U95" s="38">
        <f>MAX(P95, R95, T95)</f>
        <v>3465</v>
      </c>
      <c r="V95" s="1">
        <f>O95+Q95+S95</f>
        <v>12020</v>
      </c>
      <c r="W95" s="3">
        <v>3350</v>
      </c>
      <c r="X95">
        <v>1915</v>
      </c>
      <c r="Y95">
        <v>1999</v>
      </c>
      <c r="Z95" s="52">
        <f>W95+X95+Y95</f>
        <v>7264</v>
      </c>
      <c r="AA95" s="2">
        <f>I95+N95+V95+Z95</f>
        <v>42876</v>
      </c>
    </row>
    <row r="96" spans="1:28">
      <c r="A96" s="4" t="s">
        <v>178</v>
      </c>
      <c r="B96" s="4">
        <v>2</v>
      </c>
      <c r="C96" s="4" t="s">
        <v>28</v>
      </c>
      <c r="D96" s="4" t="s">
        <v>179</v>
      </c>
      <c r="E96" s="3" t="s">
        <v>26</v>
      </c>
      <c r="F96" s="26">
        <v>477</v>
      </c>
      <c r="G96" s="12">
        <v>515</v>
      </c>
      <c r="H96" s="10">
        <v>916</v>
      </c>
      <c r="I96" s="9">
        <f>F96+G96+H96</f>
        <v>1908</v>
      </c>
      <c r="J96" s="20">
        <v>4710</v>
      </c>
      <c r="K96" s="20">
        <v>2964</v>
      </c>
      <c r="L96" s="28">
        <v>2246</v>
      </c>
      <c r="M96" s="3">
        <v>5</v>
      </c>
      <c r="N96" s="20">
        <f>J96+K96+L96</f>
        <v>9920</v>
      </c>
      <c r="O96" s="28">
        <v>0</v>
      </c>
      <c r="P96" s="28">
        <v>0</v>
      </c>
      <c r="Q96" s="3">
        <v>11660</v>
      </c>
      <c r="R96" s="3">
        <v>4500</v>
      </c>
      <c r="S96" s="3">
        <v>11555</v>
      </c>
      <c r="T96" s="1">
        <v>1520</v>
      </c>
      <c r="U96" s="38">
        <f>MAX(P96, R96, T96)</f>
        <v>4500</v>
      </c>
      <c r="V96" s="1">
        <f>O96+Q96+S96</f>
        <v>23215</v>
      </c>
      <c r="W96" s="3">
        <v>6855</v>
      </c>
      <c r="X96">
        <v>0</v>
      </c>
      <c r="Y96" s="69">
        <v>882</v>
      </c>
      <c r="Z96" s="52">
        <f>W96+X96+Y96</f>
        <v>7737</v>
      </c>
      <c r="AA96" s="2">
        <f>I96+N96+V96+Z96</f>
        <v>42780</v>
      </c>
    </row>
    <row r="97" spans="1:28">
      <c r="A97" s="3" t="s">
        <v>180</v>
      </c>
      <c r="B97" s="3">
        <v>4</v>
      </c>
      <c r="C97" s="3" t="s">
        <v>24</v>
      </c>
      <c r="D97" s="4" t="s">
        <v>181</v>
      </c>
      <c r="E97" s="3" t="s">
        <v>26</v>
      </c>
      <c r="F97" s="23">
        <v>2142</v>
      </c>
      <c r="G97" s="9">
        <v>1330</v>
      </c>
      <c r="H97" s="7">
        <v>3503</v>
      </c>
      <c r="I97" s="9">
        <f>F97+G97+H97</f>
        <v>6975</v>
      </c>
      <c r="J97" s="2">
        <v>11745</v>
      </c>
      <c r="K97" s="2">
        <v>4095</v>
      </c>
      <c r="L97" s="53">
        <v>2575</v>
      </c>
      <c r="M97" s="3">
        <v>11</v>
      </c>
      <c r="N97" s="2">
        <f>J97+K97+L97</f>
        <v>18415</v>
      </c>
      <c r="O97" s="28">
        <v>5410</v>
      </c>
      <c r="P97" s="28">
        <v>2390</v>
      </c>
      <c r="Q97" s="3">
        <v>3615</v>
      </c>
      <c r="R97" s="3">
        <v>2000</v>
      </c>
      <c r="S97" s="3">
        <v>3290</v>
      </c>
      <c r="T97" s="1">
        <v>1215</v>
      </c>
      <c r="U97" s="38">
        <f>MAX(P97, R97, T97)</f>
        <v>2390</v>
      </c>
      <c r="V97" s="1">
        <f>O97+Q97+S97</f>
        <v>12315</v>
      </c>
      <c r="W97" s="3">
        <v>1735</v>
      </c>
      <c r="X97">
        <v>2655</v>
      </c>
      <c r="Y97">
        <v>295</v>
      </c>
      <c r="Z97" s="52">
        <f>W97+X97+Y97</f>
        <v>4685</v>
      </c>
      <c r="AA97" s="2">
        <f>I97+N97+V97+Z97</f>
        <v>42390</v>
      </c>
    </row>
    <row r="98" spans="1:28">
      <c r="A98" s="3" t="s">
        <v>182</v>
      </c>
      <c r="B98" s="3">
        <v>3</v>
      </c>
      <c r="C98" s="3" t="s">
        <v>24</v>
      </c>
      <c r="D98" s="3" t="s">
        <v>183</v>
      </c>
      <c r="E98" s="3" t="s">
        <v>26</v>
      </c>
      <c r="F98" s="23">
        <v>0</v>
      </c>
      <c r="G98" s="9">
        <v>728</v>
      </c>
      <c r="H98" s="10">
        <v>3074</v>
      </c>
      <c r="I98" s="9">
        <f>F98+G98+H98</f>
        <v>3802</v>
      </c>
      <c r="J98" s="2">
        <v>1315</v>
      </c>
      <c r="K98" s="2">
        <v>3295</v>
      </c>
      <c r="L98" s="28">
        <v>7346</v>
      </c>
      <c r="M98" s="3">
        <v>21</v>
      </c>
      <c r="N98" s="2">
        <f>J98+K98+L98</f>
        <v>11956</v>
      </c>
      <c r="O98" s="28">
        <v>1114</v>
      </c>
      <c r="P98" s="28">
        <v>411</v>
      </c>
      <c r="Q98" s="3">
        <v>15001</v>
      </c>
      <c r="R98" s="3">
        <v>13256</v>
      </c>
      <c r="S98" s="3">
        <v>825</v>
      </c>
      <c r="T98" s="1">
        <v>500</v>
      </c>
      <c r="U98" s="38">
        <f>MAX(P98, R98, T98)</f>
        <v>13256</v>
      </c>
      <c r="V98" s="1">
        <f>O98+Q98+S98</f>
        <v>16940</v>
      </c>
      <c r="W98" s="3">
        <v>1974</v>
      </c>
      <c r="X98">
        <v>1930</v>
      </c>
      <c r="Y98">
        <v>4618</v>
      </c>
      <c r="Z98" s="52">
        <f>W98+X98+Y98</f>
        <v>8522</v>
      </c>
      <c r="AA98" s="2">
        <f>I98+N98+V98+Z98</f>
        <v>41220</v>
      </c>
    </row>
    <row r="99" spans="1:28">
      <c r="A99" s="3" t="s">
        <v>184</v>
      </c>
      <c r="B99" s="3">
        <v>3</v>
      </c>
      <c r="C99" s="3" t="s">
        <v>24</v>
      </c>
      <c r="D99" s="3" t="s">
        <v>62</v>
      </c>
      <c r="E99" s="3" t="s">
        <v>26</v>
      </c>
      <c r="F99" s="23">
        <v>6412.82</v>
      </c>
      <c r="G99" s="9">
        <v>4295</v>
      </c>
      <c r="H99" s="10">
        <v>19140</v>
      </c>
      <c r="I99" s="9">
        <f>F99+G99+H99</f>
        <v>29847.82</v>
      </c>
      <c r="J99" s="2">
        <v>645</v>
      </c>
      <c r="K99" s="2">
        <v>2757</v>
      </c>
      <c r="L99" s="28">
        <v>2197</v>
      </c>
      <c r="M99" s="3">
        <v>14</v>
      </c>
      <c r="N99" s="2">
        <f>J99+K99+L99</f>
        <v>5599</v>
      </c>
      <c r="O99" s="28">
        <v>2989</v>
      </c>
      <c r="P99" s="28">
        <v>885</v>
      </c>
      <c r="Q99" s="3">
        <v>0</v>
      </c>
      <c r="R99" s="3">
        <v>0</v>
      </c>
      <c r="S99" s="3">
        <v>2682</v>
      </c>
      <c r="T99" s="1">
        <v>1672</v>
      </c>
      <c r="U99" s="38">
        <f>MAX(P99, R99, T99)</f>
        <v>1672</v>
      </c>
      <c r="V99" s="1">
        <f>O99+Q99+S99</f>
        <v>5671</v>
      </c>
      <c r="W99" s="3">
        <v>0</v>
      </c>
      <c r="X99">
        <v>0</v>
      </c>
      <c r="Y99">
        <v>0</v>
      </c>
      <c r="Z99" s="52">
        <f>W99+X99+Y99</f>
        <v>0</v>
      </c>
      <c r="AA99" s="2">
        <f>I99+N99+V99+Z99</f>
        <v>41117.82</v>
      </c>
    </row>
    <row r="100" spans="1:28">
      <c r="A100" s="4" t="s">
        <v>185</v>
      </c>
      <c r="B100" s="4">
        <v>1</v>
      </c>
      <c r="C100" s="4" t="s">
        <v>28</v>
      </c>
      <c r="D100" s="4" t="s">
        <v>141</v>
      </c>
      <c r="E100" s="3" t="s">
        <v>26</v>
      </c>
      <c r="F100" s="26">
        <v>759</v>
      </c>
      <c r="G100" s="12">
        <v>4714</v>
      </c>
      <c r="H100" s="9">
        <v>5647</v>
      </c>
      <c r="I100" s="9">
        <f>F100+G100+H100</f>
        <v>11120</v>
      </c>
      <c r="J100" s="20">
        <v>4105</v>
      </c>
      <c r="K100" s="20">
        <v>1595</v>
      </c>
      <c r="L100" s="28">
        <v>7058</v>
      </c>
      <c r="M100" s="3">
        <v>10</v>
      </c>
      <c r="N100" s="20">
        <f>J100+K100+L100</f>
        <v>12758</v>
      </c>
      <c r="O100" s="28">
        <v>1779</v>
      </c>
      <c r="P100" s="28">
        <v>1166</v>
      </c>
      <c r="Q100" s="3">
        <v>4467</v>
      </c>
      <c r="R100" s="3">
        <v>1273</v>
      </c>
      <c r="S100" s="3">
        <v>9413</v>
      </c>
      <c r="T100" s="1">
        <v>4508</v>
      </c>
      <c r="U100" s="38">
        <f>MAX(P100, R100, T100)</f>
        <v>4508</v>
      </c>
      <c r="V100" s="1">
        <f>O100+Q100+S100</f>
        <v>15659</v>
      </c>
      <c r="W100" s="3">
        <v>620</v>
      </c>
      <c r="X100">
        <v>540</v>
      </c>
      <c r="Y100" s="53">
        <v>270</v>
      </c>
      <c r="Z100" s="52">
        <f>W100+X100+Y100</f>
        <v>1430</v>
      </c>
      <c r="AA100" s="2">
        <f>I100+N100+V100+Z100</f>
        <v>40967</v>
      </c>
    </row>
    <row r="101" spans="1:28">
      <c r="A101" s="4" t="s">
        <v>186</v>
      </c>
      <c r="B101" s="4">
        <v>2</v>
      </c>
      <c r="C101" s="4" t="s">
        <v>28</v>
      </c>
      <c r="D101" s="4" t="s">
        <v>187</v>
      </c>
      <c r="E101" s="3" t="s">
        <v>26</v>
      </c>
      <c r="F101" s="26">
        <v>0</v>
      </c>
      <c r="G101" s="12">
        <v>1075</v>
      </c>
      <c r="H101" s="10">
        <v>0</v>
      </c>
      <c r="I101" s="9">
        <f>F101+G101+H101</f>
        <v>1075</v>
      </c>
      <c r="J101" s="20">
        <v>1950</v>
      </c>
      <c r="K101" s="20">
        <v>5450</v>
      </c>
      <c r="L101" s="28">
        <v>4870</v>
      </c>
      <c r="M101" s="3">
        <v>10</v>
      </c>
      <c r="N101" s="20">
        <f>J101+K101+L101</f>
        <v>12270</v>
      </c>
      <c r="O101" s="28">
        <v>650</v>
      </c>
      <c r="P101" s="28">
        <v>325</v>
      </c>
      <c r="Q101" s="3">
        <v>0</v>
      </c>
      <c r="R101" s="3">
        <v>0</v>
      </c>
      <c r="S101" s="3">
        <v>14147</v>
      </c>
      <c r="T101" s="1">
        <v>8972</v>
      </c>
      <c r="U101" s="33">
        <f>MAX(P101, R101, T101)</f>
        <v>8972</v>
      </c>
      <c r="V101" s="1">
        <f>O101+Q101+S101</f>
        <v>14797</v>
      </c>
      <c r="W101" s="3">
        <v>5745</v>
      </c>
      <c r="X101">
        <v>2590</v>
      </c>
      <c r="Y101" s="69">
        <v>4005</v>
      </c>
      <c r="Z101" s="52">
        <f>W101+X101+Y101</f>
        <v>12340</v>
      </c>
      <c r="AA101" s="2">
        <f>I101+N101+V101+Z101</f>
        <v>40482</v>
      </c>
    </row>
    <row r="102" spans="1:28">
      <c r="A102" s="3" t="s">
        <v>188</v>
      </c>
      <c r="B102" s="3">
        <v>1</v>
      </c>
      <c r="C102" s="3" t="s">
        <v>51</v>
      </c>
      <c r="D102" s="3" t="s">
        <v>103</v>
      </c>
      <c r="E102" s="3" t="s">
        <v>26</v>
      </c>
      <c r="F102" s="23">
        <v>2967</v>
      </c>
      <c r="G102" s="9">
        <v>842</v>
      </c>
      <c r="H102" s="9">
        <v>1280</v>
      </c>
      <c r="I102" s="9">
        <f>F102+G102+H102</f>
        <v>5089</v>
      </c>
      <c r="J102" s="2">
        <v>3424</v>
      </c>
      <c r="K102" s="2">
        <v>11604</v>
      </c>
      <c r="L102" s="2">
        <v>725</v>
      </c>
      <c r="M102" s="3">
        <v>5</v>
      </c>
      <c r="N102" s="2">
        <f>J102+K102+L102</f>
        <v>15753</v>
      </c>
      <c r="O102" s="28">
        <v>7454</v>
      </c>
      <c r="P102" s="28">
        <v>2427</v>
      </c>
      <c r="Q102" s="3">
        <v>250</v>
      </c>
      <c r="R102" s="3">
        <v>250</v>
      </c>
      <c r="S102" s="3">
        <v>750</v>
      </c>
      <c r="T102" s="1">
        <v>500</v>
      </c>
      <c r="U102" s="38">
        <f>MAX(P102, R102, T102)</f>
        <v>2427</v>
      </c>
      <c r="V102" s="33">
        <f>O102+Q102+S102</f>
        <v>8454</v>
      </c>
      <c r="W102" s="3">
        <v>939</v>
      </c>
      <c r="X102">
        <v>9437</v>
      </c>
      <c r="Y102">
        <v>104</v>
      </c>
      <c r="Z102" s="52">
        <f>W102+X102+Y102</f>
        <v>10480</v>
      </c>
      <c r="AA102" s="2">
        <f>I102+N102+V102+Z102</f>
        <v>39776</v>
      </c>
    </row>
    <row r="103" spans="1:28">
      <c r="A103" s="4" t="s">
        <v>189</v>
      </c>
      <c r="B103" s="4">
        <v>1</v>
      </c>
      <c r="C103" s="4" t="s">
        <v>28</v>
      </c>
      <c r="D103" s="4" t="s">
        <v>110</v>
      </c>
      <c r="E103" s="3" t="s">
        <v>26</v>
      </c>
      <c r="F103" s="26">
        <v>1416</v>
      </c>
      <c r="G103" s="12">
        <v>729</v>
      </c>
      <c r="H103" s="9">
        <v>11968</v>
      </c>
      <c r="I103" s="9">
        <f>F103+G103+H103</f>
        <v>14113</v>
      </c>
      <c r="J103" s="20">
        <v>1793</v>
      </c>
      <c r="K103" s="20">
        <v>800</v>
      </c>
      <c r="L103" s="28">
        <v>4667</v>
      </c>
      <c r="M103" s="3">
        <v>14</v>
      </c>
      <c r="N103" s="20">
        <f>J103+K103+L103</f>
        <v>7260</v>
      </c>
      <c r="O103" s="28">
        <v>2250</v>
      </c>
      <c r="P103" s="28">
        <v>1281</v>
      </c>
      <c r="Q103" s="3">
        <v>1503</v>
      </c>
      <c r="R103" s="3">
        <v>1503</v>
      </c>
      <c r="S103" s="3">
        <v>11497</v>
      </c>
      <c r="T103" s="1">
        <v>7970</v>
      </c>
      <c r="U103" s="38">
        <f>MAX(P103, R103, T103)</f>
        <v>7970</v>
      </c>
      <c r="V103" s="1">
        <f>O103+Q103+S103</f>
        <v>15250</v>
      </c>
      <c r="W103" s="3">
        <v>1893</v>
      </c>
      <c r="X103">
        <v>0</v>
      </c>
      <c r="Y103" s="68">
        <v>0</v>
      </c>
      <c r="Z103" s="52">
        <f>W103+X103+Y103</f>
        <v>1893</v>
      </c>
      <c r="AA103" s="2">
        <f>I103+N103+V103+Z103</f>
        <v>38516</v>
      </c>
    </row>
    <row r="104" spans="1:28">
      <c r="A104" s="3" t="s">
        <v>190</v>
      </c>
      <c r="B104" s="3">
        <v>4</v>
      </c>
      <c r="C104" s="3" t="s">
        <v>24</v>
      </c>
      <c r="D104" s="3" t="s">
        <v>191</v>
      </c>
      <c r="E104" s="3" t="s">
        <v>26</v>
      </c>
      <c r="F104" s="23">
        <v>1335</v>
      </c>
      <c r="G104" s="9">
        <v>275</v>
      </c>
      <c r="H104" s="10">
        <v>3875</v>
      </c>
      <c r="I104" s="9">
        <f>F104+G104+H104</f>
        <v>5485</v>
      </c>
      <c r="J104" s="2">
        <v>1095</v>
      </c>
      <c r="K104" s="2">
        <v>19775</v>
      </c>
      <c r="L104" s="3"/>
      <c r="M104" s="3">
        <v>1</v>
      </c>
      <c r="N104" s="2">
        <f>J104+K104+L104</f>
        <v>20870</v>
      </c>
      <c r="O104" s="28">
        <v>1670</v>
      </c>
      <c r="P104" s="28">
        <v>1130</v>
      </c>
      <c r="Q104" s="3">
        <v>990</v>
      </c>
      <c r="R104" s="3">
        <v>695</v>
      </c>
      <c r="S104" s="3">
        <v>3405</v>
      </c>
      <c r="T104" s="1">
        <v>1895</v>
      </c>
      <c r="U104" s="38">
        <f>MAX(P104, R104, T104)</f>
        <v>1895</v>
      </c>
      <c r="V104" s="1">
        <f>O104+Q104+S104</f>
        <v>6065</v>
      </c>
      <c r="W104" s="3">
        <v>4100</v>
      </c>
      <c r="X104">
        <v>285</v>
      </c>
      <c r="Y104">
        <v>750</v>
      </c>
      <c r="Z104" s="52">
        <f>W104+X104+Y104</f>
        <v>5135</v>
      </c>
      <c r="AA104" s="2">
        <f>I104+N104+V104+Z104</f>
        <v>37555</v>
      </c>
    </row>
    <row r="105" spans="1:28">
      <c r="A105" s="3" t="s">
        <v>192</v>
      </c>
      <c r="B105" s="3">
        <v>2</v>
      </c>
      <c r="C105" s="3" t="s">
        <v>51</v>
      </c>
      <c r="D105" s="3" t="s">
        <v>151</v>
      </c>
      <c r="E105" s="3" t="s">
        <v>26</v>
      </c>
      <c r="F105" s="23">
        <v>4775</v>
      </c>
      <c r="G105" s="9">
        <v>720</v>
      </c>
      <c r="H105" s="9">
        <v>7725</v>
      </c>
      <c r="I105" s="9">
        <f>F105+G105+H105</f>
        <v>13220</v>
      </c>
      <c r="J105" s="2">
        <v>2150</v>
      </c>
      <c r="K105" s="2">
        <v>4700</v>
      </c>
      <c r="L105" s="28">
        <v>630</v>
      </c>
      <c r="M105" s="3">
        <v>4</v>
      </c>
      <c r="N105" s="2">
        <f>J105+K105+L105</f>
        <v>7480</v>
      </c>
      <c r="O105" s="28">
        <v>0</v>
      </c>
      <c r="P105" s="28">
        <v>0</v>
      </c>
      <c r="Q105" s="3">
        <v>8950</v>
      </c>
      <c r="R105" s="3">
        <v>8950</v>
      </c>
      <c r="S105" s="3">
        <v>450</v>
      </c>
      <c r="T105" s="1">
        <v>450</v>
      </c>
      <c r="U105" s="38">
        <f>MAX(P105, R105, T105)</f>
        <v>8950</v>
      </c>
      <c r="V105" s="1">
        <f>O105+Q105+S105</f>
        <v>9400</v>
      </c>
      <c r="W105" s="3">
        <v>2510</v>
      </c>
      <c r="X105">
        <v>755</v>
      </c>
      <c r="Y105">
        <v>4053</v>
      </c>
      <c r="Z105" s="52">
        <f>W105+X105+Y105</f>
        <v>7318</v>
      </c>
      <c r="AA105" s="2">
        <f>I105+N105+V105+Z105</f>
        <v>37418</v>
      </c>
    </row>
    <row r="106" spans="1:28">
      <c r="A106" s="3" t="s">
        <v>193</v>
      </c>
      <c r="B106" s="3">
        <v>3</v>
      </c>
      <c r="C106" s="3" t="s">
        <v>24</v>
      </c>
      <c r="D106" s="3" t="s">
        <v>194</v>
      </c>
      <c r="E106" s="3" t="s">
        <v>26</v>
      </c>
      <c r="F106" s="3"/>
      <c r="G106" s="9"/>
      <c r="H106" s="10"/>
      <c r="I106" s="9">
        <f>F106+G106+H106</f>
        <v>0</v>
      </c>
      <c r="J106" s="2">
        <v>0</v>
      </c>
      <c r="K106" s="2">
        <v>0</v>
      </c>
      <c r="L106" s="28">
        <v>560</v>
      </c>
      <c r="M106" s="3">
        <v>7</v>
      </c>
      <c r="N106" s="2">
        <f>J106+K106+L106</f>
        <v>560</v>
      </c>
      <c r="O106" s="28">
        <v>4388</v>
      </c>
      <c r="P106" s="28">
        <v>1515</v>
      </c>
      <c r="Q106" s="3">
        <v>6184</v>
      </c>
      <c r="R106" s="3">
        <v>4016</v>
      </c>
      <c r="S106" s="3">
        <v>14547</v>
      </c>
      <c r="T106" s="1">
        <v>7457</v>
      </c>
      <c r="U106" s="38">
        <f>MAX(P106, R106, T106)</f>
        <v>7457</v>
      </c>
      <c r="V106" s="1">
        <f>O106+Q106+S106</f>
        <v>25119</v>
      </c>
      <c r="W106">
        <v>1750</v>
      </c>
      <c r="X106">
        <v>4935</v>
      </c>
      <c r="Y106">
        <v>2873</v>
      </c>
      <c r="Z106" s="52">
        <f>W106+X106+Y106</f>
        <v>9558</v>
      </c>
      <c r="AA106" s="2">
        <f>I106+N106+V106+Z106</f>
        <v>35237</v>
      </c>
    </row>
    <row r="107" spans="1:28">
      <c r="A107" s="3" t="s">
        <v>195</v>
      </c>
      <c r="B107" s="3">
        <v>2</v>
      </c>
      <c r="C107" s="3" t="s">
        <v>51</v>
      </c>
      <c r="D107" s="3" t="s">
        <v>196</v>
      </c>
      <c r="E107" s="3" t="s">
        <v>26</v>
      </c>
      <c r="F107" s="3"/>
      <c r="G107" s="9"/>
      <c r="H107" s="7"/>
      <c r="I107" s="11"/>
      <c r="J107" s="3"/>
      <c r="K107" s="3"/>
      <c r="L107" s="3"/>
      <c r="M107" s="3"/>
      <c r="N107" s="22"/>
      <c r="O107" s="21"/>
      <c r="P107" s="21"/>
      <c r="Q107" s="3"/>
      <c r="R107" s="3"/>
      <c r="S107" s="3">
        <v>5338</v>
      </c>
      <c r="T107" s="1">
        <v>4598</v>
      </c>
      <c r="U107" s="33">
        <f>MAX(P107, R107, T107)</f>
        <v>4598</v>
      </c>
      <c r="V107" s="1">
        <f>O107+Q107+S107</f>
        <v>5338</v>
      </c>
      <c r="W107" s="3">
        <v>25597</v>
      </c>
      <c r="X107" s="57">
        <v>1320</v>
      </c>
      <c r="Y107">
        <v>1835</v>
      </c>
      <c r="Z107" s="52">
        <f>W107+X107+Y107</f>
        <v>28752</v>
      </c>
      <c r="AA107" s="2">
        <f>I107+N107+V107+Z107</f>
        <v>34090</v>
      </c>
      <c r="AB107" s="56" t="s">
        <v>197</v>
      </c>
    </row>
    <row r="108" spans="1:28">
      <c r="A108" s="3" t="s">
        <v>198</v>
      </c>
      <c r="B108" s="3">
        <v>4</v>
      </c>
      <c r="C108" s="3" t="s">
        <v>24</v>
      </c>
      <c r="D108" s="3" t="s">
        <v>166</v>
      </c>
      <c r="E108" s="3" t="s">
        <v>26</v>
      </c>
      <c r="F108" s="23">
        <v>2820</v>
      </c>
      <c r="G108" s="9">
        <v>6013</v>
      </c>
      <c r="H108" s="10">
        <v>1045</v>
      </c>
      <c r="I108" s="9">
        <f>F108+G108+H108</f>
        <v>9878</v>
      </c>
      <c r="J108" s="2">
        <v>2650</v>
      </c>
      <c r="K108" s="2">
        <v>6069</v>
      </c>
      <c r="L108" s="28">
        <v>6135</v>
      </c>
      <c r="M108" s="3">
        <v>21</v>
      </c>
      <c r="N108" s="2">
        <f>J108+K108+L108</f>
        <v>14854</v>
      </c>
      <c r="O108" s="28">
        <v>3030</v>
      </c>
      <c r="P108" s="28">
        <v>910</v>
      </c>
      <c r="Q108" s="3">
        <v>4753</v>
      </c>
      <c r="R108" s="3">
        <v>1745</v>
      </c>
      <c r="S108" s="3">
        <v>650</v>
      </c>
      <c r="T108" s="1">
        <v>650</v>
      </c>
      <c r="U108" s="38">
        <f>MAX(P108, R108, T108)</f>
        <v>1745</v>
      </c>
      <c r="V108" s="1">
        <f>O108+Q108+S108</f>
        <v>8433</v>
      </c>
      <c r="W108" s="3">
        <v>0</v>
      </c>
      <c r="X108" s="3">
        <v>0</v>
      </c>
      <c r="Y108" s="3">
        <v>0</v>
      </c>
      <c r="Z108" s="52">
        <f>W108+X108+Y108</f>
        <v>0</v>
      </c>
      <c r="AA108" s="2">
        <f>I108+N108+V108+Z108</f>
        <v>33165</v>
      </c>
    </row>
    <row r="109" spans="1:28">
      <c r="A109" s="3" t="s">
        <v>199</v>
      </c>
      <c r="B109" s="3">
        <v>1</v>
      </c>
      <c r="C109" s="3" t="s">
        <v>24</v>
      </c>
      <c r="D109" s="3" t="s">
        <v>176</v>
      </c>
      <c r="E109" s="3" t="s">
        <v>26</v>
      </c>
      <c r="F109" s="23">
        <v>3735</v>
      </c>
      <c r="G109" s="9">
        <v>0</v>
      </c>
      <c r="H109" s="10">
        <v>5804</v>
      </c>
      <c r="I109" s="9">
        <f>F109+G109+H109</f>
        <v>9539</v>
      </c>
      <c r="J109" s="2">
        <v>375</v>
      </c>
      <c r="K109" s="2">
        <v>1240</v>
      </c>
      <c r="L109" s="28">
        <v>3871</v>
      </c>
      <c r="M109" s="3">
        <v>14</v>
      </c>
      <c r="N109" s="2">
        <f>J109+K109+L109</f>
        <v>5486</v>
      </c>
      <c r="O109" s="28">
        <v>0</v>
      </c>
      <c r="P109" s="28">
        <v>0</v>
      </c>
      <c r="Q109" s="3">
        <v>13172</v>
      </c>
      <c r="R109" s="3">
        <v>1978</v>
      </c>
      <c r="S109" s="3">
        <v>2204</v>
      </c>
      <c r="T109" s="1">
        <v>834</v>
      </c>
      <c r="U109" s="38">
        <f>MAX(P109, R109, T109)</f>
        <v>1978</v>
      </c>
      <c r="V109" s="1">
        <f>O109+Q109+S109</f>
        <v>15376</v>
      </c>
      <c r="W109" s="3">
        <v>1526</v>
      </c>
      <c r="X109" s="58">
        <v>787</v>
      </c>
      <c r="Y109">
        <v>350</v>
      </c>
      <c r="Z109" s="52">
        <f>W109+X109+Y109</f>
        <v>2663</v>
      </c>
      <c r="AA109" s="2">
        <f>I109+N109+V109+Z109</f>
        <v>33064</v>
      </c>
    </row>
    <row r="110" spans="1:28">
      <c r="A110" s="3" t="s">
        <v>200</v>
      </c>
      <c r="B110" s="3">
        <v>1</v>
      </c>
      <c r="C110" s="3" t="s">
        <v>24</v>
      </c>
      <c r="D110" s="3" t="s">
        <v>158</v>
      </c>
      <c r="E110" s="3" t="s">
        <v>26</v>
      </c>
      <c r="F110" s="23">
        <v>3240</v>
      </c>
      <c r="G110" s="9">
        <v>5265</v>
      </c>
      <c r="H110" s="10">
        <v>1095</v>
      </c>
      <c r="I110" s="9">
        <f>F110+G110+H110</f>
        <v>9600</v>
      </c>
      <c r="J110" s="2">
        <v>4740</v>
      </c>
      <c r="K110" s="2">
        <v>4100</v>
      </c>
      <c r="L110" s="28">
        <v>1060</v>
      </c>
      <c r="M110" s="3">
        <v>17</v>
      </c>
      <c r="N110" s="2">
        <f>J110+K110+L110</f>
        <v>9900</v>
      </c>
      <c r="O110" s="28">
        <v>7535</v>
      </c>
      <c r="P110" s="28">
        <v>3360</v>
      </c>
      <c r="Q110" s="3">
        <v>2070</v>
      </c>
      <c r="R110" s="3">
        <v>715</v>
      </c>
      <c r="S110" s="3">
        <v>1680</v>
      </c>
      <c r="T110" s="1">
        <v>420</v>
      </c>
      <c r="U110" s="38">
        <f>MAX(P110, R110, T110)</f>
        <v>3360</v>
      </c>
      <c r="V110" s="1">
        <f>O110+Q111+S110</f>
        <v>9215</v>
      </c>
      <c r="W110" s="3">
        <v>325</v>
      </c>
      <c r="X110" s="58">
        <v>0</v>
      </c>
      <c r="Y110">
        <v>0</v>
      </c>
      <c r="Z110" s="52">
        <f>W110+X110+Y110</f>
        <v>325</v>
      </c>
      <c r="AA110" s="2">
        <f>I110+N110+V110+Z110</f>
        <v>29040</v>
      </c>
    </row>
    <row r="111" spans="1:28">
      <c r="A111" s="3" t="s">
        <v>201</v>
      </c>
      <c r="B111" s="3">
        <v>3</v>
      </c>
      <c r="C111" s="3" t="s">
        <v>51</v>
      </c>
      <c r="D111" s="3" t="s">
        <v>202</v>
      </c>
      <c r="E111" s="3" t="s">
        <v>26</v>
      </c>
      <c r="F111" s="23">
        <v>525</v>
      </c>
      <c r="G111" s="9">
        <v>1239</v>
      </c>
      <c r="H111" s="9">
        <v>720</v>
      </c>
      <c r="I111" s="9">
        <f>F111+G111+H111</f>
        <v>2484</v>
      </c>
      <c r="J111" s="2">
        <v>492</v>
      </c>
      <c r="K111" s="2">
        <v>9203</v>
      </c>
      <c r="L111" s="28">
        <v>5200</v>
      </c>
      <c r="M111" s="3">
        <v>6</v>
      </c>
      <c r="N111" s="2">
        <f>J111+K111+L111</f>
        <v>14895</v>
      </c>
      <c r="O111" s="28">
        <v>5000</v>
      </c>
      <c r="P111" s="28"/>
      <c r="Q111" s="3"/>
      <c r="R111" s="3"/>
      <c r="T111" s="1"/>
      <c r="U111" s="38">
        <f>MAX(P111, R111, T111)</f>
        <v>0</v>
      </c>
      <c r="V111" s="1">
        <f>O111+Q111+S111</f>
        <v>5000</v>
      </c>
      <c r="W111" s="3">
        <v>2232</v>
      </c>
      <c r="X111" s="58">
        <v>4560</v>
      </c>
      <c r="Y111">
        <v>3214</v>
      </c>
      <c r="Z111" s="52">
        <f>W111+X111+Y111</f>
        <v>10006</v>
      </c>
      <c r="AA111" s="2">
        <f>I111+N111+V111+Z111</f>
        <v>32385</v>
      </c>
    </row>
    <row r="112" spans="1:28">
      <c r="A112" s="3" t="s">
        <v>203</v>
      </c>
      <c r="B112" s="3">
        <v>2</v>
      </c>
      <c r="C112" s="3" t="s">
        <v>51</v>
      </c>
      <c r="D112" s="3" t="s">
        <v>204</v>
      </c>
      <c r="E112" s="3" t="s">
        <v>26</v>
      </c>
      <c r="F112" s="23">
        <v>11951</v>
      </c>
      <c r="G112" s="9">
        <v>6288</v>
      </c>
      <c r="H112" s="9">
        <v>0</v>
      </c>
      <c r="I112" s="9">
        <f>F112+G112+H112</f>
        <v>18239</v>
      </c>
      <c r="J112" s="2">
        <v>8139</v>
      </c>
      <c r="K112" s="2">
        <v>3132</v>
      </c>
      <c r="L112" s="28">
        <v>350</v>
      </c>
      <c r="M112" s="3">
        <v>2</v>
      </c>
      <c r="N112" s="2">
        <f>J112+K112+L112</f>
        <v>11621</v>
      </c>
      <c r="O112" s="28">
        <v>2366</v>
      </c>
      <c r="P112" s="28">
        <v>1365</v>
      </c>
      <c r="Q112" s="3">
        <v>0</v>
      </c>
      <c r="R112" s="3">
        <v>0</v>
      </c>
      <c r="S112" s="3"/>
      <c r="T112" s="1"/>
      <c r="U112" s="38">
        <f>MAX(P112, R112, T112)</f>
        <v>1365</v>
      </c>
      <c r="V112" s="1">
        <f>O112+Q112+S112</f>
        <v>2366</v>
      </c>
      <c r="W112" s="3">
        <v>0</v>
      </c>
      <c r="X112" s="58">
        <v>0</v>
      </c>
      <c r="Y112">
        <v>0</v>
      </c>
      <c r="Z112" s="52">
        <f>W112+X112+Y112</f>
        <v>0</v>
      </c>
      <c r="AA112" s="2">
        <f>I112+N112+V112+Z112</f>
        <v>32226</v>
      </c>
    </row>
    <row r="113" spans="1:28">
      <c r="A113" s="4" t="s">
        <v>205</v>
      </c>
      <c r="B113" s="4">
        <v>3</v>
      </c>
      <c r="C113" s="4" t="s">
        <v>51</v>
      </c>
      <c r="D113" s="4" t="s">
        <v>206</v>
      </c>
      <c r="E113" s="3" t="s">
        <v>26</v>
      </c>
      <c r="F113" s="26">
        <v>550</v>
      </c>
      <c r="G113" s="12">
        <v>2053</v>
      </c>
      <c r="H113" s="10">
        <v>5895</v>
      </c>
      <c r="I113" s="9">
        <f>F113+G113+H113</f>
        <v>8498</v>
      </c>
      <c r="J113" s="20">
        <v>2530</v>
      </c>
      <c r="K113" s="20">
        <v>1395</v>
      </c>
      <c r="L113" s="28">
        <v>260</v>
      </c>
      <c r="M113" s="3">
        <v>13</v>
      </c>
      <c r="N113" s="20">
        <f>J113+K113+L113</f>
        <v>4185</v>
      </c>
      <c r="O113" s="28"/>
      <c r="P113" s="28"/>
      <c r="Q113" s="3">
        <v>15669</v>
      </c>
      <c r="R113" s="3">
        <v>4136</v>
      </c>
      <c r="S113" s="3">
        <v>2482</v>
      </c>
      <c r="T113" s="3">
        <v>716</v>
      </c>
      <c r="U113" s="38">
        <f>MAX(P113, R113, T113)</f>
        <v>4136</v>
      </c>
      <c r="V113" s="1">
        <f>O113+Q113+S113</f>
        <v>18151</v>
      </c>
      <c r="W113" s="3">
        <v>640</v>
      </c>
      <c r="X113" s="58">
        <v>290</v>
      </c>
      <c r="Y113">
        <v>290</v>
      </c>
      <c r="Z113" s="52">
        <f>W113+X113+Y113</f>
        <v>1220</v>
      </c>
      <c r="AA113" s="2">
        <f>I113+N113+V113+Z113</f>
        <v>32054</v>
      </c>
    </row>
    <row r="114" spans="1:28">
      <c r="A114" s="4" t="s">
        <v>207</v>
      </c>
      <c r="B114" s="4">
        <v>2</v>
      </c>
      <c r="C114" s="4" t="s">
        <v>51</v>
      </c>
      <c r="D114" s="4" t="s">
        <v>99</v>
      </c>
      <c r="E114" s="3" t="s">
        <v>26</v>
      </c>
      <c r="F114" s="26">
        <v>0</v>
      </c>
      <c r="G114" s="12">
        <v>0</v>
      </c>
      <c r="H114" s="10">
        <v>0</v>
      </c>
      <c r="I114" s="9">
        <f>F114+G114+H114</f>
        <v>0</v>
      </c>
      <c r="J114" s="2">
        <v>495</v>
      </c>
      <c r="K114" s="2">
        <v>480</v>
      </c>
      <c r="L114" s="28">
        <v>6150</v>
      </c>
      <c r="M114" s="3">
        <v>6</v>
      </c>
      <c r="N114" s="2">
        <f>J114+K114+L114</f>
        <v>7125</v>
      </c>
      <c r="O114" s="28">
        <v>3793</v>
      </c>
      <c r="P114" s="28">
        <v>1850</v>
      </c>
      <c r="Q114" s="3">
        <v>4435</v>
      </c>
      <c r="R114" s="3">
        <v>1700</v>
      </c>
      <c r="S114" s="3">
        <v>3025</v>
      </c>
      <c r="T114" s="3">
        <v>1170</v>
      </c>
      <c r="U114" s="38">
        <f>MAX(P114, R114, T114)</f>
        <v>1850</v>
      </c>
      <c r="V114" s="1">
        <f>O114+Q114+S114</f>
        <v>11253</v>
      </c>
      <c r="W114" s="3">
        <v>300</v>
      </c>
      <c r="X114" s="58">
        <v>5581</v>
      </c>
      <c r="Y114">
        <v>7535</v>
      </c>
      <c r="Z114" s="52">
        <f>W114+X114+Y114</f>
        <v>13416</v>
      </c>
      <c r="AA114" s="2">
        <f>I114+N114+V114+Z114</f>
        <v>31794</v>
      </c>
    </row>
    <row r="115" spans="1:28">
      <c r="A115" s="4" t="s">
        <v>208</v>
      </c>
      <c r="B115" s="4">
        <v>2</v>
      </c>
      <c r="C115" s="4" t="s">
        <v>28</v>
      </c>
      <c r="D115" s="4" t="s">
        <v>209</v>
      </c>
      <c r="E115" s="4" t="s">
        <v>26</v>
      </c>
      <c r="F115" s="70">
        <v>0</v>
      </c>
      <c r="G115" s="12">
        <v>0</v>
      </c>
      <c r="H115" s="12">
        <v>0</v>
      </c>
      <c r="I115" s="34">
        <f>F115+G115+H115</f>
        <v>0</v>
      </c>
      <c r="J115" s="76">
        <v>0</v>
      </c>
      <c r="K115" s="76">
        <v>0</v>
      </c>
      <c r="L115" s="68">
        <v>2502</v>
      </c>
      <c r="M115" s="54">
        <v>3</v>
      </c>
      <c r="N115" s="20">
        <f>J115+K115+L115</f>
        <v>2502</v>
      </c>
      <c r="O115" s="30">
        <v>320</v>
      </c>
      <c r="P115" s="30">
        <v>320</v>
      </c>
      <c r="Q115" s="54">
        <v>4523</v>
      </c>
      <c r="R115" s="54">
        <v>2676</v>
      </c>
      <c r="S115" s="4">
        <v>7377</v>
      </c>
      <c r="T115" s="4">
        <v>2220</v>
      </c>
      <c r="U115" s="38">
        <f>MAX(P115, R115, T115)</f>
        <v>2676</v>
      </c>
      <c r="V115" s="32">
        <f>O115+Q115+S115</f>
        <v>12220</v>
      </c>
      <c r="W115" s="4">
        <v>5595</v>
      </c>
      <c r="X115" s="74">
        <v>1556</v>
      </c>
      <c r="Y115" s="67">
        <v>9627</v>
      </c>
      <c r="Z115" s="52">
        <f>W115+X115+Y115</f>
        <v>16778</v>
      </c>
      <c r="AA115" s="2">
        <f>I115+N115+V115+Z115</f>
        <v>31500</v>
      </c>
      <c r="AB115" s="3"/>
    </row>
    <row r="116" spans="1:28">
      <c r="A116" s="3" t="s">
        <v>210</v>
      </c>
      <c r="B116" s="3">
        <v>2</v>
      </c>
      <c r="C116" s="3" t="s">
        <v>51</v>
      </c>
      <c r="D116" s="3" t="s">
        <v>151</v>
      </c>
      <c r="E116" s="3" t="s">
        <v>26</v>
      </c>
      <c r="F116" s="23">
        <v>475</v>
      </c>
      <c r="G116" s="9">
        <v>477</v>
      </c>
      <c r="H116" s="9">
        <v>3825</v>
      </c>
      <c r="I116" s="9">
        <f>F116+G116+H116</f>
        <v>4777</v>
      </c>
      <c r="J116" s="2">
        <v>924</v>
      </c>
      <c r="K116" s="2">
        <v>0</v>
      </c>
      <c r="L116" s="28">
        <v>2440</v>
      </c>
      <c r="M116" s="3">
        <v>7</v>
      </c>
      <c r="N116" s="2">
        <f>J116+K116+L116</f>
        <v>3364</v>
      </c>
      <c r="O116" s="28">
        <v>17968</v>
      </c>
      <c r="P116" s="28">
        <v>10710</v>
      </c>
      <c r="Q116" s="3">
        <v>250</v>
      </c>
      <c r="R116" s="3">
        <v>250</v>
      </c>
      <c r="S116">
        <v>3488</v>
      </c>
      <c r="T116" s="1">
        <v>725</v>
      </c>
      <c r="U116" s="33">
        <f>MAX(P116, R116, T116)</f>
        <v>10710</v>
      </c>
      <c r="V116" s="33">
        <f>O116+Q116+S116</f>
        <v>21706</v>
      </c>
      <c r="W116" s="3">
        <v>0</v>
      </c>
      <c r="X116" s="58">
        <v>585</v>
      </c>
      <c r="Y116">
        <v>410</v>
      </c>
      <c r="Z116" s="52">
        <f>W116+X116+Y116</f>
        <v>995</v>
      </c>
      <c r="AA116" s="2">
        <f>I116+N116+V116+Z116</f>
        <v>30842</v>
      </c>
    </row>
    <row r="117" spans="1:28">
      <c r="A117" s="3" t="s">
        <v>211</v>
      </c>
      <c r="B117" s="3">
        <v>2</v>
      </c>
      <c r="C117" s="3" t="s">
        <v>212</v>
      </c>
      <c r="D117" s="3" t="s">
        <v>37</v>
      </c>
      <c r="E117" s="3" t="s">
        <v>26</v>
      </c>
      <c r="F117" s="3"/>
      <c r="G117" s="9"/>
      <c r="H117" s="7"/>
      <c r="I117" s="9"/>
      <c r="J117" s="2"/>
      <c r="K117" s="2">
        <v>0</v>
      </c>
      <c r="L117" s="28">
        <v>1820</v>
      </c>
      <c r="M117" s="3">
        <v>5</v>
      </c>
      <c r="N117" s="2"/>
      <c r="O117" s="28">
        <v>6140</v>
      </c>
      <c r="P117" s="28">
        <v>995</v>
      </c>
      <c r="Q117" s="3">
        <v>3425</v>
      </c>
      <c r="R117" s="3">
        <v>1800</v>
      </c>
      <c r="S117" s="3">
        <v>7590</v>
      </c>
      <c r="T117" s="1">
        <v>4860</v>
      </c>
      <c r="U117" s="38">
        <f>MAX(P117, R117, T117)</f>
        <v>4860</v>
      </c>
      <c r="V117" s="1">
        <f>O117+Q117+S117</f>
        <v>17155</v>
      </c>
      <c r="W117" s="3">
        <v>4590</v>
      </c>
      <c r="X117" s="58">
        <v>3695</v>
      </c>
      <c r="Y117">
        <v>4575</v>
      </c>
      <c r="Z117" s="52">
        <f>W117+X117+Y117</f>
        <v>12860</v>
      </c>
      <c r="AA117" s="2">
        <f>I117+N117+V117+Z117</f>
        <v>30015</v>
      </c>
    </row>
    <row r="118" spans="1:28">
      <c r="A118" s="4" t="s">
        <v>213</v>
      </c>
      <c r="B118" s="4">
        <v>1</v>
      </c>
      <c r="C118" s="4" t="s">
        <v>28</v>
      </c>
      <c r="D118" s="4" t="s">
        <v>214</v>
      </c>
      <c r="E118" s="3" t="s">
        <v>26</v>
      </c>
      <c r="F118" s="26">
        <v>645</v>
      </c>
      <c r="G118" s="12">
        <v>2315</v>
      </c>
      <c r="H118" s="10">
        <v>2146</v>
      </c>
      <c r="I118" s="9">
        <f>F118+G118+H118</f>
        <v>5106</v>
      </c>
      <c r="J118" s="20">
        <v>0</v>
      </c>
      <c r="K118" s="20">
        <v>0</v>
      </c>
      <c r="L118" s="28">
        <v>0</v>
      </c>
      <c r="M118" s="3">
        <v>0</v>
      </c>
      <c r="N118" s="20">
        <f>J118+K118+L118</f>
        <v>0</v>
      </c>
      <c r="O118" s="28">
        <v>0</v>
      </c>
      <c r="P118" s="28">
        <v>0</v>
      </c>
      <c r="Q118" s="3">
        <v>1858</v>
      </c>
      <c r="R118" s="3">
        <v>1196</v>
      </c>
      <c r="S118" s="3">
        <v>19285</v>
      </c>
      <c r="T118" s="3">
        <v>15765</v>
      </c>
      <c r="U118" s="38">
        <f>MAX(P118, R118, T118)</f>
        <v>15765</v>
      </c>
      <c r="V118" s="1">
        <f>O118+Q118+S118</f>
        <v>21143</v>
      </c>
      <c r="W118" s="3">
        <v>0</v>
      </c>
      <c r="X118" s="58">
        <v>750</v>
      </c>
      <c r="Y118" s="53">
        <v>2744</v>
      </c>
      <c r="Z118" s="52">
        <f>W118+X118+Y118</f>
        <v>3494</v>
      </c>
      <c r="AA118" s="2">
        <f>I118+N118+V118+Z118</f>
        <v>29743</v>
      </c>
    </row>
    <row r="119" spans="1:28">
      <c r="A119" s="4" t="s">
        <v>178</v>
      </c>
      <c r="B119" s="4">
        <v>3</v>
      </c>
      <c r="C119" s="4" t="s">
        <v>28</v>
      </c>
      <c r="D119" s="4" t="s">
        <v>215</v>
      </c>
      <c r="E119" s="3" t="s">
        <v>26</v>
      </c>
      <c r="F119" s="26">
        <v>1175</v>
      </c>
      <c r="G119" s="12">
        <v>198</v>
      </c>
      <c r="H119" s="10">
        <v>6246</v>
      </c>
      <c r="I119" s="9">
        <f>F119+G119+H119</f>
        <v>7619</v>
      </c>
      <c r="J119" s="20">
        <v>856</v>
      </c>
      <c r="K119" s="20">
        <v>1042</v>
      </c>
      <c r="L119" s="28">
        <v>792</v>
      </c>
      <c r="M119" s="3">
        <v>6</v>
      </c>
      <c r="N119" s="20">
        <f>J119+K119+L119</f>
        <v>2690</v>
      </c>
      <c r="O119" s="28">
        <v>1165</v>
      </c>
      <c r="P119" s="28">
        <v>725</v>
      </c>
      <c r="Q119" s="3">
        <v>10814</v>
      </c>
      <c r="R119" s="3">
        <v>3850</v>
      </c>
      <c r="S119" s="3">
        <v>5191</v>
      </c>
      <c r="T119" s="3">
        <v>1900</v>
      </c>
      <c r="U119" s="38">
        <f>MAX(P119, R119, T119)</f>
        <v>3850</v>
      </c>
      <c r="V119" s="1">
        <f>O119+Q119+S119</f>
        <v>17170</v>
      </c>
      <c r="W119" s="3">
        <v>1291</v>
      </c>
      <c r="X119" s="58">
        <v>760</v>
      </c>
      <c r="Y119" s="69">
        <v>164</v>
      </c>
      <c r="Z119" s="52">
        <f>W119+X119+Y119</f>
        <v>2215</v>
      </c>
      <c r="AA119" s="2">
        <f>I119+N119+V119+Z119</f>
        <v>29694</v>
      </c>
    </row>
    <row r="120" spans="1:28">
      <c r="A120" s="4" t="s">
        <v>216</v>
      </c>
      <c r="B120" s="4">
        <v>4</v>
      </c>
      <c r="C120" s="4" t="s">
        <v>28</v>
      </c>
      <c r="D120" s="4" t="s">
        <v>217</v>
      </c>
      <c r="E120" s="4" t="s">
        <v>26</v>
      </c>
      <c r="F120" s="26">
        <v>1105</v>
      </c>
      <c r="G120" s="12">
        <v>369</v>
      </c>
      <c r="H120" s="29">
        <v>7854</v>
      </c>
      <c r="I120" s="12">
        <f>F120+G120+H120</f>
        <v>9328</v>
      </c>
      <c r="J120" s="20">
        <v>1915</v>
      </c>
      <c r="K120" s="20">
        <v>577</v>
      </c>
      <c r="L120" s="30">
        <v>2859</v>
      </c>
      <c r="M120" s="4">
        <v>11</v>
      </c>
      <c r="N120" s="20">
        <f>J120+K120+L120</f>
        <v>5351</v>
      </c>
      <c r="O120" s="30">
        <v>728</v>
      </c>
      <c r="P120" s="30">
        <v>250</v>
      </c>
      <c r="Q120" s="4">
        <v>3847</v>
      </c>
      <c r="R120" s="3">
        <v>3887</v>
      </c>
      <c r="S120" s="3">
        <v>2434</v>
      </c>
      <c r="T120" s="1">
        <v>1720</v>
      </c>
      <c r="U120" s="38">
        <f>MAX(P120, R120, T120)</f>
        <v>3887</v>
      </c>
      <c r="V120" s="1">
        <f>O120+Q120+S120</f>
        <v>7009</v>
      </c>
      <c r="W120" s="3">
        <v>564</v>
      </c>
      <c r="X120" s="58">
        <v>3054</v>
      </c>
      <c r="Y120" s="69">
        <v>3899</v>
      </c>
      <c r="Z120" s="52">
        <f>W120+X120+Y120</f>
        <v>7517</v>
      </c>
      <c r="AA120" s="2">
        <f>I120+N120+V120+Z120</f>
        <v>29205</v>
      </c>
    </row>
    <row r="121" spans="1:28">
      <c r="A121" s="3" t="s">
        <v>218</v>
      </c>
      <c r="B121" s="3">
        <v>4</v>
      </c>
      <c r="C121" s="3" t="s">
        <v>24</v>
      </c>
      <c r="D121" s="3" t="s">
        <v>219</v>
      </c>
      <c r="E121" s="3" t="s">
        <v>26</v>
      </c>
      <c r="F121" s="23">
        <v>885</v>
      </c>
      <c r="G121" s="9">
        <v>1435</v>
      </c>
      <c r="H121" s="9">
        <v>0</v>
      </c>
      <c r="I121" s="9">
        <f>F121+G121+H121</f>
        <v>2320</v>
      </c>
      <c r="J121" s="2">
        <v>4845</v>
      </c>
      <c r="K121" s="2">
        <v>7080</v>
      </c>
      <c r="L121" s="28">
        <v>855</v>
      </c>
      <c r="M121" s="3">
        <v>10</v>
      </c>
      <c r="N121" s="2">
        <f>J121+K121+L121</f>
        <v>12780</v>
      </c>
      <c r="O121" s="28">
        <v>7383</v>
      </c>
      <c r="P121" s="28">
        <v>4333</v>
      </c>
      <c r="Q121" s="3">
        <v>0</v>
      </c>
      <c r="R121" s="3">
        <v>0</v>
      </c>
      <c r="S121" s="3">
        <v>875</v>
      </c>
      <c r="T121" s="1">
        <v>600</v>
      </c>
      <c r="U121" s="38">
        <f>MAX(P121, R121, T121)</f>
        <v>4333</v>
      </c>
      <c r="V121" s="1">
        <f>O121+Q121+S121</f>
        <v>8258</v>
      </c>
      <c r="W121" s="3">
        <v>2925</v>
      </c>
      <c r="X121" s="58">
        <v>0</v>
      </c>
      <c r="Y121">
        <v>1870</v>
      </c>
      <c r="Z121" s="52">
        <f>W121+X121+Y121</f>
        <v>4795</v>
      </c>
      <c r="AA121" s="2">
        <f>I121+N121+V121+Z121</f>
        <v>28153</v>
      </c>
    </row>
    <row r="122" spans="1:28" hidden="1">
      <c r="A122" s="3" t="s">
        <v>220</v>
      </c>
      <c r="B122" s="3">
        <v>3</v>
      </c>
      <c r="C122" s="3" t="s">
        <v>18</v>
      </c>
      <c r="D122" s="3" t="s">
        <v>221</v>
      </c>
      <c r="E122" s="3" t="s">
        <v>76</v>
      </c>
      <c r="F122" s="23">
        <v>3930</v>
      </c>
      <c r="G122" s="9">
        <v>0</v>
      </c>
      <c r="H122" s="10">
        <v>3055</v>
      </c>
      <c r="I122" s="9">
        <f>F122+G122+H122</f>
        <v>6985</v>
      </c>
      <c r="J122" s="2">
        <v>0</v>
      </c>
      <c r="K122" s="2">
        <v>4967</v>
      </c>
      <c r="L122" s="3">
        <v>9323</v>
      </c>
      <c r="M122" s="3" t="s">
        <v>18</v>
      </c>
      <c r="N122" s="2">
        <f>J122+K122+L122</f>
        <v>14290</v>
      </c>
      <c r="O122" s="28">
        <v>3775</v>
      </c>
      <c r="P122" s="28" t="s">
        <v>18</v>
      </c>
      <c r="Q122" s="3">
        <v>1840</v>
      </c>
      <c r="R122" s="3" t="s">
        <v>18</v>
      </c>
      <c r="S122" s="3">
        <v>0</v>
      </c>
      <c r="T122" s="1" t="s">
        <v>18</v>
      </c>
      <c r="U122" s="47">
        <v>8950</v>
      </c>
      <c r="V122" s="1">
        <f>O122+Q122+S122</f>
        <v>5615</v>
      </c>
      <c r="W122">
        <v>10029</v>
      </c>
      <c r="X122" s="58">
        <v>6349</v>
      </c>
      <c r="Y122">
        <v>5763</v>
      </c>
      <c r="Z122" s="52">
        <f>W122+X122+Y122</f>
        <v>22141</v>
      </c>
      <c r="AA122" s="2">
        <f>I122+N122+V122+Z122</f>
        <v>49031</v>
      </c>
    </row>
    <row r="123" spans="1:28" hidden="1">
      <c r="A123" s="3" t="s">
        <v>222</v>
      </c>
      <c r="B123" s="3">
        <v>3</v>
      </c>
      <c r="C123" s="3" t="s">
        <v>18</v>
      </c>
      <c r="D123" s="3" t="s">
        <v>221</v>
      </c>
      <c r="E123" s="3" t="s">
        <v>76</v>
      </c>
      <c r="F123" s="23">
        <v>0</v>
      </c>
      <c r="G123" s="9">
        <v>0</v>
      </c>
      <c r="H123" s="10">
        <v>0</v>
      </c>
      <c r="I123" s="9">
        <f>F123+G123+H123</f>
        <v>0</v>
      </c>
      <c r="J123" s="2">
        <v>0</v>
      </c>
      <c r="K123" s="2">
        <v>0</v>
      </c>
      <c r="L123" s="3">
        <v>155</v>
      </c>
      <c r="M123" s="3" t="s">
        <v>18</v>
      </c>
      <c r="N123" s="2">
        <f>J123+K123+L123</f>
        <v>155</v>
      </c>
      <c r="O123" s="28">
        <v>0</v>
      </c>
      <c r="P123" s="28" t="s">
        <v>18</v>
      </c>
      <c r="Q123" s="3">
        <v>0</v>
      </c>
      <c r="R123" s="3" t="s">
        <v>18</v>
      </c>
      <c r="S123" s="3">
        <v>0</v>
      </c>
      <c r="T123" s="1" t="s">
        <v>18</v>
      </c>
      <c r="U123" s="1">
        <v>0</v>
      </c>
      <c r="V123" s="1">
        <f>O123+Q123+S123</f>
        <v>0</v>
      </c>
      <c r="W123" s="3">
        <v>0</v>
      </c>
      <c r="X123" s="58">
        <v>0</v>
      </c>
      <c r="Y123"/>
      <c r="Z123" s="52">
        <f>W123+X123+Y123</f>
        <v>0</v>
      </c>
      <c r="AA123" s="2">
        <f>I123+N123+V123+Z123</f>
        <v>155</v>
      </c>
    </row>
    <row r="124" spans="1:28">
      <c r="A124" s="4" t="s">
        <v>223</v>
      </c>
      <c r="B124" s="4">
        <v>2</v>
      </c>
      <c r="C124" s="4" t="s">
        <v>28</v>
      </c>
      <c r="D124" s="4" t="s">
        <v>156</v>
      </c>
      <c r="E124" s="3" t="s">
        <v>26</v>
      </c>
      <c r="F124" s="70">
        <v>1908</v>
      </c>
      <c r="G124" s="12">
        <v>1201</v>
      </c>
      <c r="H124" s="10">
        <v>275</v>
      </c>
      <c r="I124" s="9">
        <f>F124+G124+H124</f>
        <v>3384</v>
      </c>
      <c r="J124" s="20">
        <v>4636</v>
      </c>
      <c r="K124" s="20">
        <v>2245</v>
      </c>
      <c r="L124" s="28">
        <v>790</v>
      </c>
      <c r="M124" s="3">
        <v>11</v>
      </c>
      <c r="N124" s="20">
        <f>J124+K124+L124</f>
        <v>7671</v>
      </c>
      <c r="O124" s="28">
        <v>1214</v>
      </c>
      <c r="P124" s="28">
        <v>619</v>
      </c>
      <c r="Q124" s="3">
        <v>8760</v>
      </c>
      <c r="R124" s="3">
        <v>4455</v>
      </c>
      <c r="S124" s="3">
        <v>3621</v>
      </c>
      <c r="T124" s="1">
        <v>1490</v>
      </c>
      <c r="U124" s="33">
        <f>MAX(P124, R124, T124)</f>
        <v>4455</v>
      </c>
      <c r="V124" s="1">
        <f>O124+Q124+S124</f>
        <v>13595</v>
      </c>
      <c r="W124" s="3">
        <v>1626</v>
      </c>
      <c r="X124">
        <v>0</v>
      </c>
      <c r="Y124" s="69">
        <v>1675</v>
      </c>
      <c r="Z124" s="52">
        <f>W124+X124+Y124</f>
        <v>3301</v>
      </c>
      <c r="AA124" s="2">
        <f>I124+N124+V124+Z124</f>
        <v>27951</v>
      </c>
    </row>
    <row r="125" spans="1:28">
      <c r="A125" s="3" t="s">
        <v>224</v>
      </c>
      <c r="B125" s="3">
        <v>1</v>
      </c>
      <c r="C125" s="3" t="s">
        <v>24</v>
      </c>
      <c r="D125" s="3" t="s">
        <v>176</v>
      </c>
      <c r="E125" s="3" t="s">
        <v>26</v>
      </c>
      <c r="F125" s="23">
        <v>0</v>
      </c>
      <c r="G125" s="9">
        <v>10492</v>
      </c>
      <c r="H125" s="10">
        <v>1725</v>
      </c>
      <c r="I125" s="9">
        <f>F125+G125+H125</f>
        <v>12217</v>
      </c>
      <c r="J125" s="2">
        <v>1927</v>
      </c>
      <c r="K125" s="2">
        <v>3079</v>
      </c>
      <c r="L125" s="28">
        <v>0</v>
      </c>
      <c r="M125" s="3">
        <v>6</v>
      </c>
      <c r="N125" s="2">
        <f>J125+K125+L125</f>
        <v>5006</v>
      </c>
      <c r="O125" s="28">
        <v>4793</v>
      </c>
      <c r="P125" s="28">
        <v>3990</v>
      </c>
      <c r="Q125" s="3">
        <v>535</v>
      </c>
      <c r="R125" s="3">
        <v>535</v>
      </c>
      <c r="S125" s="3">
        <v>2909</v>
      </c>
      <c r="T125" s="1">
        <v>1000</v>
      </c>
      <c r="U125" s="38">
        <f>MAX(P125, R125, T125)</f>
        <v>3990</v>
      </c>
      <c r="V125" s="1">
        <f>O125+Q125+S125</f>
        <v>8237</v>
      </c>
      <c r="W125" s="3">
        <v>2103</v>
      </c>
      <c r="X125">
        <v>0</v>
      </c>
      <c r="Y125">
        <v>0</v>
      </c>
      <c r="Z125" s="52">
        <f>W125+X125+Y125</f>
        <v>2103</v>
      </c>
      <c r="AA125" s="2">
        <f>I125+N125+V125+Z125</f>
        <v>27563</v>
      </c>
    </row>
    <row r="126" spans="1:28">
      <c r="A126" s="3" t="s">
        <v>225</v>
      </c>
      <c r="B126" s="3">
        <v>2</v>
      </c>
      <c r="C126" s="3" t="s">
        <v>51</v>
      </c>
      <c r="D126" s="3" t="s">
        <v>99</v>
      </c>
      <c r="E126" s="3" t="s">
        <v>26</v>
      </c>
      <c r="F126" s="23">
        <v>0</v>
      </c>
      <c r="G126" s="9">
        <v>2508</v>
      </c>
      <c r="H126" s="9">
        <v>1095</v>
      </c>
      <c r="I126" s="9">
        <f>F126+G126+H126</f>
        <v>3603</v>
      </c>
      <c r="J126" s="2">
        <v>3982</v>
      </c>
      <c r="K126" s="2">
        <v>3365</v>
      </c>
      <c r="L126" s="28">
        <v>0</v>
      </c>
      <c r="M126" s="3">
        <v>5</v>
      </c>
      <c r="N126" s="2">
        <f>J126+K126+L126</f>
        <v>7347</v>
      </c>
      <c r="O126" s="28">
        <v>2195</v>
      </c>
      <c r="P126" s="28">
        <v>1300</v>
      </c>
      <c r="Q126" s="3">
        <v>3063</v>
      </c>
      <c r="R126" s="3"/>
      <c r="S126" s="3">
        <v>885</v>
      </c>
      <c r="T126" s="1">
        <v>885</v>
      </c>
      <c r="U126" s="38">
        <f>MAX(P126, R126, T126)</f>
        <v>1300</v>
      </c>
      <c r="V126" s="1">
        <f>O126+Q126+S126</f>
        <v>6143</v>
      </c>
      <c r="W126" s="3">
        <v>2978</v>
      </c>
      <c r="X126">
        <v>7376</v>
      </c>
      <c r="Y126">
        <v>0</v>
      </c>
      <c r="Z126" s="52">
        <f>W126+X126+Y126</f>
        <v>10354</v>
      </c>
      <c r="AA126" s="2">
        <f>I126+N126+V126+Z126</f>
        <v>27447</v>
      </c>
    </row>
    <row r="127" spans="1:28">
      <c r="A127" s="3" t="s">
        <v>226</v>
      </c>
      <c r="B127" s="3">
        <v>1</v>
      </c>
      <c r="C127" s="3" t="s">
        <v>24</v>
      </c>
      <c r="D127" s="3" t="s">
        <v>49</v>
      </c>
      <c r="E127" s="3" t="s">
        <v>26</v>
      </c>
      <c r="F127" s="23">
        <v>4555</v>
      </c>
      <c r="G127" s="9">
        <v>0</v>
      </c>
      <c r="H127" s="11">
        <v>5740</v>
      </c>
      <c r="I127" s="9">
        <f>F127+G127+H127</f>
        <v>10295</v>
      </c>
      <c r="J127" s="2">
        <v>2294</v>
      </c>
      <c r="K127" s="2">
        <v>2399</v>
      </c>
      <c r="L127" s="28">
        <v>3744</v>
      </c>
      <c r="M127" s="3">
        <v>16</v>
      </c>
      <c r="N127" s="2">
        <f>J127+K127+L127</f>
        <v>8437</v>
      </c>
      <c r="O127" s="28">
        <v>4494</v>
      </c>
      <c r="P127" s="28">
        <v>705</v>
      </c>
      <c r="Q127" s="3">
        <v>0</v>
      </c>
      <c r="R127" s="3">
        <v>0</v>
      </c>
      <c r="S127" s="3">
        <v>2108</v>
      </c>
      <c r="T127" s="1">
        <v>1230</v>
      </c>
      <c r="U127" s="38">
        <f>MAX(P127, R127, T127)</f>
        <v>1230</v>
      </c>
      <c r="V127" s="1">
        <f>O127+Q127+S127</f>
        <v>6602</v>
      </c>
      <c r="W127" s="3">
        <v>1078</v>
      </c>
      <c r="X127">
        <v>0</v>
      </c>
      <c r="Y127">
        <v>0</v>
      </c>
      <c r="Z127" s="52">
        <f>W127+X127+Y127</f>
        <v>1078</v>
      </c>
      <c r="AA127" s="2">
        <f>I127+N127+V127+Z127</f>
        <v>26412</v>
      </c>
    </row>
    <row r="128" spans="1:28" hidden="1">
      <c r="A128" s="3" t="s">
        <v>227</v>
      </c>
      <c r="B128" s="3">
        <v>2</v>
      </c>
      <c r="C128" s="3" t="s">
        <v>18</v>
      </c>
      <c r="D128" s="3" t="s">
        <v>228</v>
      </c>
      <c r="E128" s="3" t="s">
        <v>76</v>
      </c>
      <c r="F128" s="23">
        <v>10680</v>
      </c>
      <c r="G128" s="9">
        <v>0</v>
      </c>
      <c r="H128" s="10">
        <v>2885</v>
      </c>
      <c r="I128" s="9">
        <f>F128+G128+H128</f>
        <v>13565</v>
      </c>
      <c r="J128" s="2">
        <v>6010</v>
      </c>
      <c r="K128" s="2">
        <v>0</v>
      </c>
      <c r="L128" s="3">
        <v>7820</v>
      </c>
      <c r="M128" s="3" t="s">
        <v>18</v>
      </c>
      <c r="N128" s="2">
        <f>J128+K128+L128</f>
        <v>13830</v>
      </c>
      <c r="O128" s="28">
        <v>4210</v>
      </c>
      <c r="P128" s="28" t="s">
        <v>18</v>
      </c>
      <c r="Q128" s="3">
        <v>5910</v>
      </c>
      <c r="R128" s="3" t="s">
        <v>18</v>
      </c>
      <c r="S128" s="3">
        <v>855</v>
      </c>
      <c r="T128" s="1" t="s">
        <v>18</v>
      </c>
      <c r="U128" s="47"/>
      <c r="V128" s="1">
        <f>O128+Q128+S128</f>
        <v>10975</v>
      </c>
      <c r="W128" s="3">
        <v>7145</v>
      </c>
      <c r="X128">
        <v>14960</v>
      </c>
      <c r="Y128">
        <v>4785</v>
      </c>
      <c r="Z128" s="52">
        <f>W128+X128+Y128</f>
        <v>26890</v>
      </c>
      <c r="AA128" s="2">
        <f>I128+N128+V128+Z128</f>
        <v>65260</v>
      </c>
      <c r="AB128" s="54"/>
    </row>
    <row r="129" spans="1:31" hidden="1">
      <c r="A129" s="3" t="s">
        <v>229</v>
      </c>
      <c r="B129" s="3">
        <v>2</v>
      </c>
      <c r="C129" s="3" t="s">
        <v>18</v>
      </c>
      <c r="D129" s="3" t="s">
        <v>228</v>
      </c>
      <c r="E129" s="3" t="s">
        <v>76</v>
      </c>
      <c r="F129" s="23">
        <v>765</v>
      </c>
      <c r="G129" s="9">
        <v>0</v>
      </c>
      <c r="H129" s="10">
        <v>895</v>
      </c>
      <c r="I129" s="9">
        <f>F129+G129+H129</f>
        <v>1660</v>
      </c>
      <c r="J129" s="2">
        <v>0</v>
      </c>
      <c r="K129" s="2">
        <v>0</v>
      </c>
      <c r="L129" s="3">
        <v>460</v>
      </c>
      <c r="M129" s="3" t="s">
        <v>18</v>
      </c>
      <c r="N129" s="2">
        <f>J129+K129+L129</f>
        <v>460</v>
      </c>
      <c r="O129" s="28">
        <v>0</v>
      </c>
      <c r="P129" s="28" t="s">
        <v>18</v>
      </c>
      <c r="Q129" s="3">
        <v>560</v>
      </c>
      <c r="R129" s="3" t="s">
        <v>18</v>
      </c>
      <c r="S129" s="3">
        <v>520</v>
      </c>
      <c r="T129" s="1" t="s">
        <v>18</v>
      </c>
      <c r="U129" s="47"/>
      <c r="V129" s="1">
        <f>O129+Q129+S129</f>
        <v>1080</v>
      </c>
      <c r="W129" s="3">
        <v>0</v>
      </c>
      <c r="X129">
        <v>395</v>
      </c>
      <c r="Y129">
        <v>1087</v>
      </c>
      <c r="Z129" s="52">
        <f>W129+X129+Y129</f>
        <v>1482</v>
      </c>
      <c r="AA129" s="2">
        <f>I129+N129+V129+Z129</f>
        <v>4682</v>
      </c>
    </row>
    <row r="130" spans="1:31" hidden="1">
      <c r="A130" s="3" t="s">
        <v>230</v>
      </c>
      <c r="B130" s="3">
        <v>2</v>
      </c>
      <c r="C130" s="3" t="s">
        <v>18</v>
      </c>
      <c r="D130" s="3" t="s">
        <v>228</v>
      </c>
      <c r="E130" s="3" t="s">
        <v>76</v>
      </c>
      <c r="F130" s="23">
        <v>350</v>
      </c>
      <c r="G130" s="9">
        <v>0</v>
      </c>
      <c r="H130" s="10">
        <v>1407</v>
      </c>
      <c r="I130" s="9">
        <f>F130+G130+H130</f>
        <v>1757</v>
      </c>
      <c r="J130" s="2">
        <v>90</v>
      </c>
      <c r="K130" s="2">
        <v>0</v>
      </c>
      <c r="L130" s="3">
        <v>0</v>
      </c>
      <c r="M130" s="3" t="s">
        <v>18</v>
      </c>
      <c r="N130" s="2">
        <f>J130+K130+L130</f>
        <v>90</v>
      </c>
      <c r="O130" s="28">
        <v>1098</v>
      </c>
      <c r="P130" s="28" t="s">
        <v>18</v>
      </c>
      <c r="Q130" s="3">
        <v>0</v>
      </c>
      <c r="R130" s="3" t="s">
        <v>18</v>
      </c>
      <c r="S130" s="3">
        <v>0</v>
      </c>
      <c r="T130" s="1" t="s">
        <v>18</v>
      </c>
      <c r="U130" s="1"/>
      <c r="V130" s="1">
        <f>O130+Q130+S130</f>
        <v>1098</v>
      </c>
      <c r="W130" s="3">
        <v>0</v>
      </c>
      <c r="X130">
        <v>0</v>
      </c>
      <c r="Y130"/>
      <c r="Z130" s="52">
        <f>W130+X130+Y130</f>
        <v>0</v>
      </c>
      <c r="AA130" s="2">
        <f>I130+N130+V130+Z130</f>
        <v>2945</v>
      </c>
    </row>
    <row r="131" spans="1:31">
      <c r="A131" s="3" t="s">
        <v>231</v>
      </c>
      <c r="B131" s="3">
        <v>1</v>
      </c>
      <c r="C131" s="3" t="s">
        <v>51</v>
      </c>
      <c r="D131" s="3" t="s">
        <v>103</v>
      </c>
      <c r="E131" s="3" t="s">
        <v>26</v>
      </c>
      <c r="F131" s="23">
        <v>1370</v>
      </c>
      <c r="G131" s="9">
        <v>0</v>
      </c>
      <c r="H131" s="9">
        <v>2658</v>
      </c>
      <c r="I131" s="9">
        <f>F131+G131+H131</f>
        <v>4028</v>
      </c>
      <c r="J131" s="2">
        <v>3038</v>
      </c>
      <c r="K131" s="2">
        <v>250</v>
      </c>
      <c r="L131" s="2">
        <v>4783</v>
      </c>
      <c r="M131" s="3">
        <v>8</v>
      </c>
      <c r="N131" s="2">
        <f>J131+K131+L131</f>
        <v>8071</v>
      </c>
      <c r="O131" s="28">
        <v>13908</v>
      </c>
      <c r="P131" s="28">
        <v>1545</v>
      </c>
      <c r="Q131" s="3">
        <v>0</v>
      </c>
      <c r="R131" s="3">
        <v>0</v>
      </c>
      <c r="S131" s="3"/>
      <c r="T131" s="1"/>
      <c r="U131" s="38">
        <f>MAX(P131, R131, T131)</f>
        <v>1545</v>
      </c>
      <c r="V131" s="33">
        <f>O131+Q131+S131</f>
        <v>13908</v>
      </c>
      <c r="W131" s="3">
        <v>0</v>
      </c>
      <c r="X131">
        <v>0</v>
      </c>
      <c r="Y131">
        <v>0</v>
      </c>
      <c r="Z131" s="52">
        <f>W131+X131+Y131</f>
        <v>0</v>
      </c>
      <c r="AA131" s="2">
        <f>I131+N131+V131+Z131</f>
        <v>26007</v>
      </c>
    </row>
    <row r="132" spans="1:31">
      <c r="A132" s="3" t="s">
        <v>232</v>
      </c>
      <c r="B132" s="3">
        <v>3</v>
      </c>
      <c r="C132" s="3" t="s">
        <v>28</v>
      </c>
      <c r="D132" s="3" t="s">
        <v>233</v>
      </c>
      <c r="E132" s="3" t="s">
        <v>26</v>
      </c>
      <c r="F132" s="23">
        <v>0</v>
      </c>
      <c r="G132" s="9">
        <v>0</v>
      </c>
      <c r="H132" s="10">
        <v>0</v>
      </c>
      <c r="I132" s="9">
        <f>F132+G132+H132</f>
        <v>0</v>
      </c>
      <c r="J132" s="2">
        <v>0</v>
      </c>
      <c r="K132" s="2">
        <v>1828</v>
      </c>
      <c r="L132" s="28">
        <v>0</v>
      </c>
      <c r="M132" s="3">
        <v>2</v>
      </c>
      <c r="N132" s="2">
        <f>J132+K132+L132</f>
        <v>1828</v>
      </c>
      <c r="O132" s="28">
        <v>6521</v>
      </c>
      <c r="P132" s="28">
        <v>5971</v>
      </c>
      <c r="Q132" s="3">
        <v>3662</v>
      </c>
      <c r="R132" s="3">
        <v>819</v>
      </c>
      <c r="S132" s="3">
        <v>7292</v>
      </c>
      <c r="T132" s="1">
        <v>2172</v>
      </c>
      <c r="U132" s="38">
        <f>MAX(P132, R132, T132)</f>
        <v>5971</v>
      </c>
      <c r="V132" s="1">
        <f>O132+Q132+S132</f>
        <v>17475</v>
      </c>
      <c r="W132" s="3">
        <f>640+1041</f>
        <v>1681</v>
      </c>
      <c r="X132">
        <f>591+2732</f>
        <v>3323</v>
      </c>
      <c r="Y132" s="69">
        <v>1558</v>
      </c>
      <c r="Z132" s="52">
        <f>W132+X132+Y132</f>
        <v>6562</v>
      </c>
      <c r="AA132" s="2">
        <f>I132+N132+V132+Z132</f>
        <v>25865</v>
      </c>
    </row>
    <row r="133" spans="1:31" hidden="1">
      <c r="A133" s="3" t="s">
        <v>234</v>
      </c>
      <c r="B133" s="3">
        <v>3</v>
      </c>
      <c r="C133" s="3" t="s">
        <v>18</v>
      </c>
      <c r="D133" s="3" t="s">
        <v>235</v>
      </c>
      <c r="E133" s="4" t="s">
        <v>76</v>
      </c>
      <c r="F133" s="23">
        <v>0</v>
      </c>
      <c r="G133" s="9">
        <v>0</v>
      </c>
      <c r="H133" s="10">
        <v>295</v>
      </c>
      <c r="I133" s="9">
        <f>F133+G133+H133</f>
        <v>295</v>
      </c>
      <c r="J133" s="2">
        <v>328</v>
      </c>
      <c r="K133" s="2">
        <v>2089</v>
      </c>
      <c r="L133" s="3">
        <v>7019</v>
      </c>
      <c r="M133" s="3" t="s">
        <v>18</v>
      </c>
      <c r="N133" s="2">
        <f>J133+K133+L133</f>
        <v>9436</v>
      </c>
      <c r="O133" s="30">
        <v>100</v>
      </c>
      <c r="P133" s="28" t="s">
        <v>18</v>
      </c>
      <c r="Q133">
        <v>5155</v>
      </c>
      <c r="R133" t="s">
        <v>18</v>
      </c>
      <c r="S133">
        <v>1206</v>
      </c>
      <c r="T133" s="1" t="s">
        <v>18</v>
      </c>
      <c r="U133" s="47"/>
      <c r="V133" s="1">
        <f>O133+Q133+S133</f>
        <v>6461</v>
      </c>
      <c r="W133" s="3">
        <v>6189</v>
      </c>
      <c r="X133">
        <v>1791</v>
      </c>
      <c r="Y133" s="61">
        <v>10673</v>
      </c>
      <c r="Z133" s="52">
        <f>W133+X133+Y133</f>
        <v>18653</v>
      </c>
      <c r="AA133" s="2">
        <f>I133+N133+V133+Z133</f>
        <v>34845</v>
      </c>
    </row>
    <row r="134" spans="1:31" hidden="1">
      <c r="A134" s="3" t="s">
        <v>236</v>
      </c>
      <c r="B134" s="3">
        <v>3</v>
      </c>
      <c r="C134" s="3" t="s">
        <v>18</v>
      </c>
      <c r="D134" s="3" t="s">
        <v>235</v>
      </c>
      <c r="E134" s="4" t="s">
        <v>76</v>
      </c>
      <c r="F134" s="23">
        <v>808.56999999999994</v>
      </c>
      <c r="G134" s="9">
        <v>939</v>
      </c>
      <c r="H134" s="10">
        <v>421</v>
      </c>
      <c r="I134" s="9">
        <f>F134+G134+H134</f>
        <v>2168.5699999999997</v>
      </c>
      <c r="J134" s="2">
        <v>0</v>
      </c>
      <c r="K134" s="2">
        <v>0</v>
      </c>
      <c r="L134" s="3">
        <v>0</v>
      </c>
      <c r="M134" s="3" t="s">
        <v>18</v>
      </c>
      <c r="N134" s="2">
        <f>J134+K134+L134</f>
        <v>0</v>
      </c>
      <c r="O134" s="30">
        <v>0</v>
      </c>
      <c r="P134" s="28" t="s">
        <v>18</v>
      </c>
      <c r="Q134" s="3">
        <v>0</v>
      </c>
      <c r="R134" s="3" t="s">
        <v>18</v>
      </c>
      <c r="S134" s="3">
        <v>0</v>
      </c>
      <c r="T134" s="1" t="s">
        <v>18</v>
      </c>
      <c r="U134" s="1"/>
      <c r="V134" s="1">
        <f>O134+Q134+S134</f>
        <v>0</v>
      </c>
      <c r="W134" s="3">
        <v>31</v>
      </c>
      <c r="X134">
        <v>0</v>
      </c>
      <c r="Y134"/>
      <c r="Z134" s="52">
        <f>W134+X134+Y134</f>
        <v>31</v>
      </c>
      <c r="AA134" s="2">
        <f>I134+N134+V134+Z134</f>
        <v>2199.5699999999997</v>
      </c>
    </row>
    <row r="135" spans="1:31" hidden="1">
      <c r="A135" s="3" t="s">
        <v>237</v>
      </c>
      <c r="B135" s="3">
        <v>3</v>
      </c>
      <c r="C135" s="3" t="s">
        <v>18</v>
      </c>
      <c r="D135" s="3" t="s">
        <v>235</v>
      </c>
      <c r="E135" s="4" t="s">
        <v>76</v>
      </c>
      <c r="F135" s="23">
        <v>0</v>
      </c>
      <c r="G135" s="9">
        <v>0</v>
      </c>
      <c r="H135" s="10">
        <v>0</v>
      </c>
      <c r="I135" s="9">
        <f>F135+G135+H135</f>
        <v>0</v>
      </c>
      <c r="J135" s="2">
        <v>0</v>
      </c>
      <c r="K135" s="2">
        <v>0</v>
      </c>
      <c r="L135" s="3">
        <v>2180</v>
      </c>
      <c r="M135" s="3" t="s">
        <v>18</v>
      </c>
      <c r="N135" s="2">
        <f>J135+K135+L135</f>
        <v>2180</v>
      </c>
      <c r="O135" s="30">
        <v>0</v>
      </c>
      <c r="P135" s="28" t="s">
        <v>18</v>
      </c>
      <c r="Q135" s="3">
        <v>0</v>
      </c>
      <c r="R135" s="3" t="s">
        <v>18</v>
      </c>
      <c r="S135" s="3">
        <v>0</v>
      </c>
      <c r="T135" s="1" t="s">
        <v>18</v>
      </c>
      <c r="U135" s="1"/>
      <c r="V135" s="1">
        <f>O135+Q135+S135</f>
        <v>0</v>
      </c>
      <c r="W135" s="3">
        <v>0</v>
      </c>
      <c r="X135">
        <v>0</v>
      </c>
      <c r="Y135"/>
      <c r="Z135" s="52">
        <f>W135+X135+Y135</f>
        <v>0</v>
      </c>
      <c r="AA135" s="2">
        <f>I135+N135+V135+Z135</f>
        <v>2180</v>
      </c>
    </row>
    <row r="136" spans="1:31">
      <c r="A136" s="3" t="s">
        <v>238</v>
      </c>
      <c r="B136" s="3">
        <v>1</v>
      </c>
      <c r="C136" s="3" t="s">
        <v>28</v>
      </c>
      <c r="D136" s="3" t="s">
        <v>239</v>
      </c>
      <c r="E136" s="3" t="s">
        <v>26</v>
      </c>
      <c r="F136" s="23">
        <v>0</v>
      </c>
      <c r="G136" s="9">
        <v>0</v>
      </c>
      <c r="H136" s="10">
        <v>450</v>
      </c>
      <c r="I136" s="9">
        <v>450</v>
      </c>
      <c r="J136" s="2">
        <v>1205</v>
      </c>
      <c r="K136" s="2">
        <v>6540</v>
      </c>
      <c r="L136" s="28">
        <v>0</v>
      </c>
      <c r="M136" s="3">
        <v>14</v>
      </c>
      <c r="N136" s="2">
        <f>J136+K136+L136</f>
        <v>7745</v>
      </c>
      <c r="O136" s="28">
        <v>4215</v>
      </c>
      <c r="P136" s="28">
        <v>3095</v>
      </c>
      <c r="Q136" s="3">
        <v>0</v>
      </c>
      <c r="R136" s="3">
        <v>0</v>
      </c>
      <c r="S136" s="3">
        <v>1445</v>
      </c>
      <c r="T136" s="1">
        <v>1195</v>
      </c>
      <c r="U136" s="38">
        <f>MAX(P136, R136, T136)</f>
        <v>3095</v>
      </c>
      <c r="V136" s="1">
        <f>O136+Q136+S136</f>
        <v>5660</v>
      </c>
      <c r="W136" s="3">
        <v>0</v>
      </c>
      <c r="X136">
        <v>9584</v>
      </c>
      <c r="Y136" s="69">
        <v>2125</v>
      </c>
      <c r="Z136" s="52">
        <f>W136+X136+Y136</f>
        <v>11709</v>
      </c>
      <c r="AA136" s="2">
        <f>I136+N136+V136+Z136</f>
        <v>25564</v>
      </c>
    </row>
    <row r="137" spans="1:31">
      <c r="A137" s="3" t="s">
        <v>240</v>
      </c>
      <c r="B137" s="3">
        <v>1</v>
      </c>
      <c r="C137" s="3" t="s">
        <v>24</v>
      </c>
      <c r="D137" s="3" t="s">
        <v>158</v>
      </c>
      <c r="E137" s="3" t="s">
        <v>26</v>
      </c>
      <c r="F137" s="23">
        <v>309</v>
      </c>
      <c r="G137" s="9">
        <v>1075</v>
      </c>
      <c r="H137" s="10">
        <v>585</v>
      </c>
      <c r="I137" s="9">
        <f>F137+G137+H137</f>
        <v>1969</v>
      </c>
      <c r="J137" s="2">
        <v>1155</v>
      </c>
      <c r="K137" s="2">
        <v>795</v>
      </c>
      <c r="L137" s="28">
        <v>0</v>
      </c>
      <c r="M137" s="3">
        <v>4</v>
      </c>
      <c r="N137" s="2">
        <f>J137+K137+L137</f>
        <v>1950</v>
      </c>
      <c r="O137" s="28">
        <v>0</v>
      </c>
      <c r="P137" s="28"/>
      <c r="Q137" s="3">
        <v>350</v>
      </c>
      <c r="R137" s="3">
        <v>200</v>
      </c>
      <c r="S137" s="3">
        <v>1075</v>
      </c>
      <c r="T137" s="1">
        <v>575</v>
      </c>
      <c r="U137" s="38">
        <f>MAX(P137, R137, T137)</f>
        <v>575</v>
      </c>
      <c r="V137" s="1">
        <f>O137+Q137+S137</f>
        <v>1425</v>
      </c>
      <c r="W137" s="3">
        <v>14700</v>
      </c>
      <c r="X137">
        <v>2500</v>
      </c>
      <c r="Y137" s="53"/>
      <c r="Z137" s="52">
        <f>W137+X137+Y138</f>
        <v>26080</v>
      </c>
      <c r="AA137" s="2">
        <f>I137+N137+V137+Z137</f>
        <v>31424</v>
      </c>
    </row>
    <row r="138" spans="1:31">
      <c r="A138" s="4" t="s">
        <v>241</v>
      </c>
      <c r="B138" s="4">
        <v>1</v>
      </c>
      <c r="C138" s="4" t="s">
        <v>28</v>
      </c>
      <c r="D138" s="4" t="s">
        <v>141</v>
      </c>
      <c r="E138" s="3" t="s">
        <v>26</v>
      </c>
      <c r="F138" s="26">
        <v>1768</v>
      </c>
      <c r="G138" s="12">
        <v>1434</v>
      </c>
      <c r="H138" s="9">
        <v>412</v>
      </c>
      <c r="I138" s="9">
        <f>F138+G138+H138</f>
        <v>3614</v>
      </c>
      <c r="J138" s="20">
        <v>0</v>
      </c>
      <c r="K138" s="20">
        <v>2002</v>
      </c>
      <c r="L138" s="28">
        <v>4164</v>
      </c>
      <c r="M138" s="3">
        <v>6</v>
      </c>
      <c r="N138" s="20">
        <f>J138+K138+L138</f>
        <v>6166</v>
      </c>
      <c r="O138" s="28">
        <v>914</v>
      </c>
      <c r="P138" s="28">
        <v>562</v>
      </c>
      <c r="Q138" s="3">
        <v>270</v>
      </c>
      <c r="R138" s="3">
        <v>270</v>
      </c>
      <c r="S138" s="3">
        <v>1871</v>
      </c>
      <c r="T138" s="1">
        <v>472</v>
      </c>
      <c r="U138" s="33">
        <f>MAX(P138, R138, T138)</f>
        <v>562</v>
      </c>
      <c r="V138" s="1">
        <f>O138+Q138+S138</f>
        <v>3055</v>
      </c>
      <c r="W138" s="3">
        <v>1902</v>
      </c>
      <c r="X138" s="57">
        <v>0</v>
      </c>
      <c r="Y138" s="69">
        <v>8880</v>
      </c>
      <c r="Z138" s="52">
        <f>W138+X138+Y138</f>
        <v>10782</v>
      </c>
      <c r="AA138" s="2">
        <f>I138+N138+V138+Z138</f>
        <v>23617</v>
      </c>
    </row>
    <row r="139" spans="1:31">
      <c r="A139" s="4" t="s">
        <v>242</v>
      </c>
      <c r="B139" s="4">
        <v>3</v>
      </c>
      <c r="C139" s="4" t="s">
        <v>28</v>
      </c>
      <c r="D139" s="4" t="s">
        <v>243</v>
      </c>
      <c r="E139" s="3" t="s">
        <v>26</v>
      </c>
      <c r="F139" s="26">
        <v>-906</v>
      </c>
      <c r="G139" s="12">
        <v>0</v>
      </c>
      <c r="H139" s="10">
        <v>0</v>
      </c>
      <c r="I139" s="9">
        <f>F139+G139+H139</f>
        <v>-906</v>
      </c>
      <c r="J139" s="20">
        <v>0</v>
      </c>
      <c r="K139" s="20">
        <v>255</v>
      </c>
      <c r="L139" s="28">
        <v>578</v>
      </c>
      <c r="M139" s="3">
        <v>6</v>
      </c>
      <c r="N139" s="20">
        <f>J139+K139+L139</f>
        <v>833</v>
      </c>
      <c r="O139" s="28">
        <v>0</v>
      </c>
      <c r="P139" s="28">
        <v>0</v>
      </c>
      <c r="Q139" s="3">
        <v>2085</v>
      </c>
      <c r="R139" s="3">
        <v>1820</v>
      </c>
      <c r="S139" s="3">
        <v>4267</v>
      </c>
      <c r="T139" s="1">
        <v>3453</v>
      </c>
      <c r="U139" s="38">
        <f>MAX(P139, R139, T139)</f>
        <v>3453</v>
      </c>
      <c r="V139" s="1">
        <f>O139+Q139+S139</f>
        <v>6352</v>
      </c>
      <c r="W139" s="3">
        <v>11990</v>
      </c>
      <c r="X139">
        <f>2803+500</f>
        <v>3303</v>
      </c>
      <c r="Y139" s="69">
        <v>1863</v>
      </c>
      <c r="Z139" s="52">
        <f>W139+X139+Y139</f>
        <v>17156</v>
      </c>
      <c r="AA139" s="2">
        <f>I139+N139+V139+Z139</f>
        <v>23435</v>
      </c>
    </row>
    <row r="140" spans="1:31" hidden="1">
      <c r="A140" s="3" t="s">
        <v>244</v>
      </c>
      <c r="B140" s="3">
        <v>3</v>
      </c>
      <c r="C140" s="3" t="s">
        <v>18</v>
      </c>
      <c r="D140" s="3" t="s">
        <v>245</v>
      </c>
      <c r="E140" s="3" t="s">
        <v>76</v>
      </c>
      <c r="F140" s="23">
        <v>897</v>
      </c>
      <c r="G140" s="9">
        <v>5894</v>
      </c>
      <c r="H140" s="10">
        <v>25583</v>
      </c>
      <c r="I140" s="9">
        <f>F140+G140+H140</f>
        <v>32374</v>
      </c>
      <c r="J140" s="2">
        <v>3055</v>
      </c>
      <c r="K140" s="2">
        <v>0</v>
      </c>
      <c r="L140" s="3">
        <v>8284</v>
      </c>
      <c r="M140" s="3" t="s">
        <v>18</v>
      </c>
      <c r="N140" s="2">
        <f>J140+K140+L140</f>
        <v>11339</v>
      </c>
      <c r="O140" s="28">
        <v>0</v>
      </c>
      <c r="P140" s="28" t="s">
        <v>18</v>
      </c>
      <c r="Q140" s="3">
        <v>0</v>
      </c>
      <c r="R140" s="3" t="s">
        <v>18</v>
      </c>
      <c r="S140" s="3">
        <v>0</v>
      </c>
      <c r="T140" s="1" t="s">
        <v>18</v>
      </c>
      <c r="U140" s="47"/>
      <c r="V140" s="1">
        <f>O140+Q140+S140</f>
        <v>0</v>
      </c>
      <c r="W140" s="3">
        <v>0</v>
      </c>
      <c r="X140">
        <v>0</v>
      </c>
      <c r="Y140"/>
      <c r="Z140" s="52">
        <f>W140+X140+Y140</f>
        <v>0</v>
      </c>
      <c r="AA140" s="2">
        <f>I140+N140+V140+Z140</f>
        <v>43713</v>
      </c>
    </row>
    <row r="141" spans="1:31" hidden="1">
      <c r="A141" s="3" t="s">
        <v>246</v>
      </c>
      <c r="B141" s="3">
        <v>3</v>
      </c>
      <c r="C141" s="3" t="s">
        <v>18</v>
      </c>
      <c r="D141" s="3" t="s">
        <v>245</v>
      </c>
      <c r="E141" s="3" t="s">
        <v>76</v>
      </c>
      <c r="F141" s="72">
        <v>0</v>
      </c>
      <c r="G141" s="9">
        <v>0</v>
      </c>
      <c r="H141" s="10">
        <v>0</v>
      </c>
      <c r="I141" s="9">
        <f>F141+G141+H141</f>
        <v>0</v>
      </c>
      <c r="J141" s="2">
        <v>0</v>
      </c>
      <c r="K141" s="2">
        <v>3212</v>
      </c>
      <c r="L141" s="3">
        <v>0</v>
      </c>
      <c r="M141" s="3" t="s">
        <v>18</v>
      </c>
      <c r="N141" s="2">
        <f>J141+K141+L141</f>
        <v>3212</v>
      </c>
      <c r="O141" s="28">
        <v>91</v>
      </c>
      <c r="P141" s="28" t="s">
        <v>18</v>
      </c>
      <c r="Q141" s="3">
        <v>3667</v>
      </c>
      <c r="R141" s="3" t="s">
        <v>18</v>
      </c>
      <c r="S141" s="3">
        <v>2812</v>
      </c>
      <c r="T141" s="1" t="s">
        <v>18</v>
      </c>
      <c r="U141" s="47"/>
      <c r="V141" s="1">
        <f>O141+Q141+S141</f>
        <v>6570</v>
      </c>
      <c r="W141" s="3">
        <v>3405</v>
      </c>
      <c r="X141">
        <v>8622</v>
      </c>
      <c r="Y141">
        <v>2552</v>
      </c>
      <c r="Z141" s="52">
        <f>W141+X141+Y141</f>
        <v>14579</v>
      </c>
      <c r="AA141" s="2">
        <f>I141+N141+V141+Z141</f>
        <v>24361</v>
      </c>
    </row>
    <row r="142" spans="1:31" hidden="1">
      <c r="A142" s="3" t="s">
        <v>247</v>
      </c>
      <c r="B142" s="3">
        <v>3</v>
      </c>
      <c r="C142" s="3" t="s">
        <v>18</v>
      </c>
      <c r="D142" s="3" t="s">
        <v>245</v>
      </c>
      <c r="E142" s="3" t="s">
        <v>76</v>
      </c>
      <c r="F142" s="23">
        <v>1737</v>
      </c>
      <c r="G142" s="9">
        <v>0</v>
      </c>
      <c r="H142" s="10">
        <v>0</v>
      </c>
      <c r="I142" s="9">
        <f>F142+G142+H142</f>
        <v>1737</v>
      </c>
      <c r="J142" s="2">
        <v>240</v>
      </c>
      <c r="K142" s="2">
        <v>0</v>
      </c>
      <c r="L142" s="3">
        <v>0</v>
      </c>
      <c r="M142" s="3" t="s">
        <v>18</v>
      </c>
      <c r="N142" s="2">
        <f>J142+K142+L142</f>
        <v>240</v>
      </c>
      <c r="O142" s="28">
        <v>0</v>
      </c>
      <c r="P142" s="28" t="s">
        <v>18</v>
      </c>
      <c r="Q142" s="3">
        <v>0</v>
      </c>
      <c r="R142" s="3" t="s">
        <v>18</v>
      </c>
      <c r="S142" s="3">
        <v>4817</v>
      </c>
      <c r="T142" s="1" t="s">
        <v>18</v>
      </c>
      <c r="U142" s="1"/>
      <c r="V142" s="1">
        <f>O142+Q142+S142</f>
        <v>4817</v>
      </c>
      <c r="W142" s="3">
        <v>1210</v>
      </c>
      <c r="X142">
        <v>298</v>
      </c>
      <c r="Y142"/>
      <c r="Z142" s="52">
        <f>W142+X142+Y142</f>
        <v>1508</v>
      </c>
      <c r="AA142" s="2">
        <f>I142+N142+V142+Z142</f>
        <v>8302</v>
      </c>
      <c r="AE142">
        <v>-431.66</v>
      </c>
    </row>
    <row r="143" spans="1:31" hidden="1">
      <c r="A143" s="3" t="s">
        <v>248</v>
      </c>
      <c r="B143" s="3">
        <v>3</v>
      </c>
      <c r="C143" s="3" t="s">
        <v>18</v>
      </c>
      <c r="D143" s="3" t="s">
        <v>249</v>
      </c>
      <c r="E143" s="3" t="s">
        <v>76</v>
      </c>
      <c r="F143" s="23">
        <v>0</v>
      </c>
      <c r="G143" s="9">
        <v>3310</v>
      </c>
      <c r="H143" s="10">
        <v>6060</v>
      </c>
      <c r="I143" s="9">
        <f>F143+G143+H143</f>
        <v>9370</v>
      </c>
      <c r="J143" s="2">
        <v>9750</v>
      </c>
      <c r="K143" s="2">
        <v>11680</v>
      </c>
      <c r="L143" s="3">
        <v>2945</v>
      </c>
      <c r="M143" s="3" t="s">
        <v>18</v>
      </c>
      <c r="N143" s="2">
        <f>J143+K143+L143</f>
        <v>24375</v>
      </c>
      <c r="O143" s="28">
        <v>3750</v>
      </c>
      <c r="P143" s="28" t="s">
        <v>18</v>
      </c>
      <c r="Q143" s="3">
        <v>2120</v>
      </c>
      <c r="R143" s="3" t="s">
        <v>18</v>
      </c>
      <c r="S143" s="3">
        <v>2515</v>
      </c>
      <c r="T143" s="1" t="s">
        <v>18</v>
      </c>
      <c r="U143" s="1"/>
      <c r="V143" s="1">
        <f>O143+Q143+S143</f>
        <v>8385</v>
      </c>
      <c r="W143" s="3">
        <v>1890</v>
      </c>
      <c r="X143">
        <v>14285</v>
      </c>
      <c r="Y143">
        <v>1650</v>
      </c>
      <c r="Z143" s="52">
        <f>W143+X143+Y143</f>
        <v>17825</v>
      </c>
      <c r="AA143" s="2">
        <f>I143+N143+V143+Z143</f>
        <v>59955</v>
      </c>
    </row>
    <row r="144" spans="1:31" hidden="1">
      <c r="A144" s="3" t="s">
        <v>250</v>
      </c>
      <c r="B144" s="3">
        <v>3</v>
      </c>
      <c r="C144" s="3" t="s">
        <v>18</v>
      </c>
      <c r="D144" s="3" t="s">
        <v>249</v>
      </c>
      <c r="E144" s="3" t="s">
        <v>76</v>
      </c>
      <c r="F144" s="23">
        <v>0</v>
      </c>
      <c r="G144" s="9">
        <v>0</v>
      </c>
      <c r="H144" s="10">
        <v>0</v>
      </c>
      <c r="I144" s="9">
        <f>F144+G144+H144</f>
        <v>0</v>
      </c>
      <c r="J144" s="2">
        <v>715</v>
      </c>
      <c r="K144" s="2">
        <v>3150</v>
      </c>
      <c r="L144" s="3">
        <v>1085</v>
      </c>
      <c r="M144" s="3" t="s">
        <v>18</v>
      </c>
      <c r="N144" s="2">
        <f>J144+K144+L144</f>
        <v>4950</v>
      </c>
      <c r="O144" s="28">
        <v>345</v>
      </c>
      <c r="P144" s="28" t="s">
        <v>18</v>
      </c>
      <c r="Q144" s="3">
        <v>0</v>
      </c>
      <c r="R144" s="3" t="s">
        <v>18</v>
      </c>
      <c r="S144" s="3">
        <v>6545</v>
      </c>
      <c r="T144" s="1" t="s">
        <v>18</v>
      </c>
      <c r="U144" s="47"/>
      <c r="V144" s="1">
        <f>O144+Q144+S144</f>
        <v>6890</v>
      </c>
      <c r="W144" s="3">
        <v>5090</v>
      </c>
      <c r="X144">
        <v>4130</v>
      </c>
      <c r="Y144">
        <v>1135</v>
      </c>
      <c r="Z144" s="52">
        <f>W144+X144+Y144</f>
        <v>10355</v>
      </c>
      <c r="AA144" s="2">
        <f>I144+N144+V144+Z144</f>
        <v>22195</v>
      </c>
    </row>
    <row r="145" spans="1:29" hidden="1">
      <c r="A145" s="3" t="s">
        <v>251</v>
      </c>
      <c r="B145" s="3">
        <v>3</v>
      </c>
      <c r="C145" s="3" t="s">
        <v>18</v>
      </c>
      <c r="D145" s="3" t="s">
        <v>249</v>
      </c>
      <c r="E145" s="3" t="s">
        <v>76</v>
      </c>
      <c r="F145" s="23">
        <v>0</v>
      </c>
      <c r="G145" s="9">
        <v>3120</v>
      </c>
      <c r="H145" s="10">
        <v>0</v>
      </c>
      <c r="I145" s="9">
        <f>F145+G145+H145</f>
        <v>3120</v>
      </c>
      <c r="J145" s="2">
        <v>0</v>
      </c>
      <c r="K145" s="2">
        <v>0</v>
      </c>
      <c r="L145" s="3">
        <v>450</v>
      </c>
      <c r="M145" s="3" t="s">
        <v>18</v>
      </c>
      <c r="N145" s="2">
        <f>J145+K145+L145</f>
        <v>450</v>
      </c>
      <c r="O145" s="28">
        <v>0</v>
      </c>
      <c r="P145" s="28" t="s">
        <v>18</v>
      </c>
      <c r="Q145" s="3">
        <v>0</v>
      </c>
      <c r="R145" s="3" t="s">
        <v>18</v>
      </c>
      <c r="S145" s="3">
        <v>0</v>
      </c>
      <c r="T145" s="1" t="s">
        <v>18</v>
      </c>
      <c r="U145" s="47"/>
      <c r="V145" s="1">
        <f>O145+Q145+S145</f>
        <v>0</v>
      </c>
      <c r="W145" s="3">
        <v>0</v>
      </c>
      <c r="X145">
        <v>0</v>
      </c>
      <c r="Y145"/>
      <c r="Z145" s="52">
        <f>W145+X145+Y145</f>
        <v>0</v>
      </c>
      <c r="AA145" s="2">
        <f>I145+N145+V145+Z145</f>
        <v>3570</v>
      </c>
    </row>
    <row r="146" spans="1:29">
      <c r="A146" s="4" t="s">
        <v>252</v>
      </c>
      <c r="B146" s="4">
        <v>3</v>
      </c>
      <c r="C146" s="4" t="s">
        <v>24</v>
      </c>
      <c r="D146" s="4" t="s">
        <v>171</v>
      </c>
      <c r="E146" s="3" t="s">
        <v>26</v>
      </c>
      <c r="F146" s="26">
        <v>0</v>
      </c>
      <c r="G146" s="12">
        <v>0</v>
      </c>
      <c r="H146" s="10">
        <v>600</v>
      </c>
      <c r="I146" s="9">
        <f>F146+G146+H146</f>
        <v>600</v>
      </c>
      <c r="J146" s="20">
        <v>293</v>
      </c>
      <c r="K146" s="20">
        <v>3572</v>
      </c>
      <c r="L146" s="28">
        <v>1086</v>
      </c>
      <c r="M146" s="3">
        <v>9</v>
      </c>
      <c r="N146" s="20">
        <f>J146+K146+L146</f>
        <v>4951</v>
      </c>
      <c r="O146" s="28">
        <v>3205</v>
      </c>
      <c r="P146" s="28">
        <v>2705</v>
      </c>
      <c r="Q146" s="3">
        <v>5192</v>
      </c>
      <c r="R146" s="3">
        <v>2519</v>
      </c>
      <c r="S146" s="3">
        <v>2392</v>
      </c>
      <c r="T146" s="1">
        <v>942</v>
      </c>
      <c r="U146" s="38">
        <f>MAX(P146, R146, T146)</f>
        <v>2705</v>
      </c>
      <c r="V146" s="1">
        <f>O146+Q146+S146</f>
        <v>10789</v>
      </c>
      <c r="W146" s="3">
        <v>1802</v>
      </c>
      <c r="X146" s="3">
        <v>1784</v>
      </c>
      <c r="Y146" s="3">
        <v>3458</v>
      </c>
      <c r="Z146" s="52">
        <f>W146+X146+Y146</f>
        <v>7044</v>
      </c>
      <c r="AA146" s="2">
        <f>I146+N146+V146+Z146</f>
        <v>23384</v>
      </c>
    </row>
    <row r="147" spans="1:29">
      <c r="A147" s="4" t="s">
        <v>253</v>
      </c>
      <c r="B147" s="4">
        <v>1</v>
      </c>
      <c r="C147" s="4" t="s">
        <v>28</v>
      </c>
      <c r="D147" s="4" t="s">
        <v>110</v>
      </c>
      <c r="E147" s="3" t="s">
        <v>26</v>
      </c>
      <c r="F147" s="26">
        <v>1852</v>
      </c>
      <c r="G147" s="12">
        <v>2719</v>
      </c>
      <c r="H147" s="9">
        <v>3914</v>
      </c>
      <c r="I147" s="9">
        <f>F147+G147+H147</f>
        <v>8485</v>
      </c>
      <c r="J147" s="20">
        <v>1915</v>
      </c>
      <c r="K147" s="20">
        <v>225</v>
      </c>
      <c r="L147" s="28">
        <v>2216</v>
      </c>
      <c r="M147" s="3">
        <v>5</v>
      </c>
      <c r="N147" s="20">
        <f>J147+K147+L147</f>
        <v>4356</v>
      </c>
      <c r="O147" s="28">
        <v>1677</v>
      </c>
      <c r="P147" s="28">
        <v>642</v>
      </c>
      <c r="Q147" s="3">
        <v>1809</v>
      </c>
      <c r="R147" s="3">
        <v>899</v>
      </c>
      <c r="T147" s="1"/>
      <c r="U147" s="38">
        <f>MAX(P147, R147, T147)</f>
        <v>899</v>
      </c>
      <c r="V147" s="1">
        <f>O147+Q147+S147</f>
        <v>3486</v>
      </c>
      <c r="W147" s="3">
        <v>3920</v>
      </c>
      <c r="X147">
        <v>1843</v>
      </c>
      <c r="Y147" s="68">
        <v>979</v>
      </c>
      <c r="Z147" s="52">
        <f>W147+X147+Y147</f>
        <v>6742</v>
      </c>
      <c r="AA147" s="2">
        <f>I147+N147+V147+Z147</f>
        <v>23069</v>
      </c>
    </row>
    <row r="148" spans="1:29">
      <c r="A148" s="3" t="s">
        <v>254</v>
      </c>
      <c r="B148" s="3">
        <v>3</v>
      </c>
      <c r="C148" s="3" t="s">
        <v>51</v>
      </c>
      <c r="D148" s="4" t="s">
        <v>255</v>
      </c>
      <c r="E148" s="3" t="s">
        <v>26</v>
      </c>
      <c r="F148" s="23">
        <v>0</v>
      </c>
      <c r="G148" s="9">
        <v>0</v>
      </c>
      <c r="H148" s="10">
        <v>0</v>
      </c>
      <c r="I148" s="9">
        <f>F148+G148+H148</f>
        <v>0</v>
      </c>
      <c r="J148" s="2">
        <v>2520</v>
      </c>
      <c r="K148" s="2">
        <v>4404</v>
      </c>
      <c r="L148" s="28">
        <v>8301</v>
      </c>
      <c r="M148" s="3">
        <v>19</v>
      </c>
      <c r="N148" s="2">
        <f>J148+K148+L148</f>
        <v>15225</v>
      </c>
      <c r="O148" s="28">
        <v>1924</v>
      </c>
      <c r="P148" s="28">
        <v>499</v>
      </c>
      <c r="Q148" s="3">
        <v>0</v>
      </c>
      <c r="R148" s="3">
        <v>0</v>
      </c>
      <c r="S148" s="3">
        <v>1330</v>
      </c>
      <c r="T148" s="1">
        <v>805</v>
      </c>
      <c r="U148" s="33">
        <f>MAX(P148, R148, T148)</f>
        <v>805</v>
      </c>
      <c r="V148" s="1">
        <f>O148+Q148+S148</f>
        <v>3254</v>
      </c>
      <c r="W148" s="3">
        <v>2250</v>
      </c>
      <c r="X148">
        <v>561</v>
      </c>
      <c r="Y148">
        <v>1425</v>
      </c>
      <c r="Z148" s="52">
        <f>W148+X148+Y148</f>
        <v>4236</v>
      </c>
      <c r="AA148" s="2">
        <f>I148+N148+V148+Z148</f>
        <v>22715</v>
      </c>
    </row>
    <row r="149" spans="1:29">
      <c r="A149" s="3" t="s">
        <v>256</v>
      </c>
      <c r="B149" s="3">
        <v>2</v>
      </c>
      <c r="C149" s="3" t="s">
        <v>24</v>
      </c>
      <c r="D149" s="3" t="s">
        <v>25</v>
      </c>
      <c r="E149" s="3" t="s">
        <v>26</v>
      </c>
      <c r="F149" s="23">
        <v>5166</v>
      </c>
      <c r="G149" s="9">
        <v>776</v>
      </c>
      <c r="H149" s="7">
        <v>4159</v>
      </c>
      <c r="I149" s="9">
        <f>F149+G149+H149</f>
        <v>10101</v>
      </c>
      <c r="J149" s="2">
        <v>2611</v>
      </c>
      <c r="K149" s="2">
        <v>7418</v>
      </c>
      <c r="L149" s="28">
        <v>0</v>
      </c>
      <c r="M149" s="3">
        <v>4</v>
      </c>
      <c r="N149" s="2">
        <f>J149+K149+L149</f>
        <v>10029</v>
      </c>
      <c r="O149" s="28">
        <v>2238</v>
      </c>
      <c r="P149" s="28">
        <v>1336</v>
      </c>
      <c r="Q149" s="3">
        <v>0</v>
      </c>
      <c r="R149">
        <v>0</v>
      </c>
      <c r="S149" s="3">
        <v>0</v>
      </c>
      <c r="T149" s="1">
        <v>0</v>
      </c>
      <c r="U149" s="38">
        <f>MAX(P149, R149, T149)</f>
        <v>1336</v>
      </c>
      <c r="V149" s="1">
        <f>O149+Q149+S149</f>
        <v>2238</v>
      </c>
      <c r="W149" s="3">
        <v>0</v>
      </c>
      <c r="X149">
        <v>0</v>
      </c>
      <c r="Y149">
        <v>0</v>
      </c>
      <c r="Z149" s="52">
        <f>W149+X149+Y149</f>
        <v>0</v>
      </c>
      <c r="AA149" s="2">
        <f>I149+N149+V149+Z149</f>
        <v>22368</v>
      </c>
    </row>
    <row r="150" spans="1:29">
      <c r="A150" s="3" t="s">
        <v>257</v>
      </c>
      <c r="B150" s="3">
        <v>2</v>
      </c>
      <c r="C150" s="3" t="s">
        <v>51</v>
      </c>
      <c r="D150" s="3" t="s">
        <v>138</v>
      </c>
      <c r="E150" s="3" t="s">
        <v>26</v>
      </c>
      <c r="F150" s="23">
        <v>1380</v>
      </c>
      <c r="G150" s="9">
        <v>1314</v>
      </c>
      <c r="H150" s="9">
        <v>4217</v>
      </c>
      <c r="I150" s="9">
        <f>F150+G150+H150</f>
        <v>6911</v>
      </c>
      <c r="J150" s="2">
        <v>373</v>
      </c>
      <c r="K150" s="2">
        <v>4965</v>
      </c>
      <c r="L150" s="2">
        <v>5208</v>
      </c>
      <c r="M150" s="3">
        <v>3</v>
      </c>
      <c r="N150" s="2">
        <f>J150+K150+L150</f>
        <v>10546</v>
      </c>
      <c r="O150" s="28">
        <v>1249</v>
      </c>
      <c r="P150" s="28">
        <v>490</v>
      </c>
      <c r="Q150" s="3">
        <v>930</v>
      </c>
      <c r="R150" s="3"/>
      <c r="S150" s="3"/>
      <c r="T150" s="1"/>
      <c r="U150" s="38">
        <f>MAX(P150, R150, T150)</f>
        <v>490</v>
      </c>
      <c r="V150" s="1">
        <f>O150+Q150+S150</f>
        <v>2179</v>
      </c>
      <c r="W150" s="3">
        <v>100</v>
      </c>
      <c r="X150">
        <v>900</v>
      </c>
      <c r="Y150">
        <v>925</v>
      </c>
      <c r="Z150" s="52">
        <f>W150+X150+Y150</f>
        <v>1925</v>
      </c>
      <c r="AA150" s="2">
        <f>I150+N150+V150+Z150</f>
        <v>21561</v>
      </c>
    </row>
    <row r="151" spans="1:29">
      <c r="A151" s="3" t="s">
        <v>258</v>
      </c>
      <c r="B151" s="3">
        <v>3</v>
      </c>
      <c r="C151" s="3" t="s">
        <v>24</v>
      </c>
      <c r="D151" s="3" t="s">
        <v>183</v>
      </c>
      <c r="E151" s="3" t="s">
        <v>26</v>
      </c>
      <c r="F151" s="23">
        <v>0</v>
      </c>
      <c r="G151" s="9">
        <v>940</v>
      </c>
      <c r="H151" s="10">
        <v>2614</v>
      </c>
      <c r="I151" s="9">
        <f>F151+G151+H151</f>
        <v>3554</v>
      </c>
      <c r="J151" s="2">
        <v>705</v>
      </c>
      <c r="K151" s="2">
        <v>1218</v>
      </c>
      <c r="L151" s="28">
        <v>2381</v>
      </c>
      <c r="M151" s="3">
        <v>13</v>
      </c>
      <c r="N151" s="2">
        <f>J151+K151+L151</f>
        <v>4304</v>
      </c>
      <c r="O151" s="28">
        <v>7864</v>
      </c>
      <c r="P151" s="28">
        <v>3484</v>
      </c>
      <c r="Q151" s="3">
        <v>1380</v>
      </c>
      <c r="R151">
        <v>1130</v>
      </c>
      <c r="S151">
        <v>1100</v>
      </c>
      <c r="T151" s="1">
        <v>500</v>
      </c>
      <c r="U151" s="38">
        <f>MAX(P151, R151, T151)</f>
        <v>3484</v>
      </c>
      <c r="V151" s="1">
        <f>O151+Q151+S151</f>
        <v>10344</v>
      </c>
      <c r="W151" s="3">
        <v>1922</v>
      </c>
      <c r="X151">
        <v>1290</v>
      </c>
      <c r="Y151">
        <v>0</v>
      </c>
      <c r="Z151" s="52">
        <f>W151+X151+Y151</f>
        <v>3212</v>
      </c>
      <c r="AA151" s="2">
        <f>I151+N151+V151+Z151</f>
        <v>21414</v>
      </c>
    </row>
    <row r="152" spans="1:29">
      <c r="A152" s="3" t="s">
        <v>259</v>
      </c>
      <c r="B152" s="3">
        <v>1</v>
      </c>
      <c r="C152" s="3" t="s">
        <v>51</v>
      </c>
      <c r="D152" s="3" t="s">
        <v>260</v>
      </c>
      <c r="E152" s="3" t="s">
        <v>26</v>
      </c>
      <c r="F152" s="23">
        <v>2071</v>
      </c>
      <c r="G152" s="9">
        <v>0</v>
      </c>
      <c r="H152" s="7">
        <v>1639</v>
      </c>
      <c r="I152" s="9">
        <f>F152+G152+H152</f>
        <v>3710</v>
      </c>
      <c r="J152" s="2">
        <v>948</v>
      </c>
      <c r="K152" s="2">
        <v>1586</v>
      </c>
      <c r="L152" s="28">
        <v>1583</v>
      </c>
      <c r="M152">
        <v>3</v>
      </c>
      <c r="N152" s="2">
        <f>J152+K152+L152</f>
        <v>4117</v>
      </c>
      <c r="O152" s="28">
        <v>1728</v>
      </c>
      <c r="P152" s="28">
        <v>1728</v>
      </c>
      <c r="Q152" s="3"/>
      <c r="T152" s="1"/>
      <c r="U152" s="38">
        <f>MAX(P152, R152, T152)</f>
        <v>1728</v>
      </c>
      <c r="V152" s="1">
        <f>O152+Q152+S152</f>
        <v>1728</v>
      </c>
      <c r="W152" s="3"/>
      <c r="X152">
        <v>11695</v>
      </c>
      <c r="Y152">
        <v>0</v>
      </c>
      <c r="Z152" s="3"/>
      <c r="AA152" s="2">
        <f>I152+N152+X152+V152+Z152</f>
        <v>21250</v>
      </c>
      <c r="AC152" s="56"/>
    </row>
    <row r="153" spans="1:29">
      <c r="A153" s="3" t="s">
        <v>261</v>
      </c>
      <c r="B153" s="3">
        <v>1</v>
      </c>
      <c r="C153" s="3" t="s">
        <v>51</v>
      </c>
      <c r="D153" s="3" t="s">
        <v>262</v>
      </c>
      <c r="E153" s="3" t="s">
        <v>26</v>
      </c>
      <c r="F153" s="23">
        <v>5055</v>
      </c>
      <c r="G153" s="9">
        <v>0</v>
      </c>
      <c r="H153" s="9">
        <v>5196</v>
      </c>
      <c r="I153" s="9">
        <f>F153+G153+H153</f>
        <v>10251</v>
      </c>
      <c r="J153" s="2">
        <v>2202</v>
      </c>
      <c r="K153" s="2">
        <v>0</v>
      </c>
      <c r="L153" s="28">
        <v>2645</v>
      </c>
      <c r="M153" s="3">
        <v>6</v>
      </c>
      <c r="N153" s="2">
        <f>J153+K153+L153</f>
        <v>4847</v>
      </c>
      <c r="O153" s="28">
        <v>525</v>
      </c>
      <c r="P153" s="28">
        <v>525</v>
      </c>
      <c r="Q153" s="3">
        <v>1360</v>
      </c>
      <c r="R153" s="3">
        <v>1360</v>
      </c>
      <c r="S153" s="3">
        <v>2195</v>
      </c>
      <c r="T153" s="1">
        <v>1975</v>
      </c>
      <c r="U153" s="38">
        <f>MAX(P153, R153, T153)</f>
        <v>1975</v>
      </c>
      <c r="V153" s="1">
        <f>O153+Q153+S153</f>
        <v>4080</v>
      </c>
      <c r="W153" s="3">
        <v>0</v>
      </c>
      <c r="X153">
        <v>0</v>
      </c>
      <c r="Y153">
        <v>1931</v>
      </c>
      <c r="Z153" s="52">
        <f>W153+X153+Y153</f>
        <v>1931</v>
      </c>
      <c r="AA153" s="2">
        <f>I153+N153+V153+Z153</f>
        <v>21109</v>
      </c>
    </row>
    <row r="154" spans="1:29" hidden="1">
      <c r="A154" s="3" t="s">
        <v>263</v>
      </c>
      <c r="B154" s="3">
        <v>3</v>
      </c>
      <c r="C154" s="3" t="s">
        <v>18</v>
      </c>
      <c r="D154" s="3" t="s">
        <v>264</v>
      </c>
      <c r="E154" s="3" t="s">
        <v>76</v>
      </c>
      <c r="F154" s="23">
        <v>0</v>
      </c>
      <c r="G154" s="9">
        <v>680</v>
      </c>
      <c r="H154" s="10">
        <v>6910</v>
      </c>
      <c r="I154" s="9">
        <f>F154+G154+H154</f>
        <v>7590</v>
      </c>
      <c r="J154" s="2">
        <v>3700</v>
      </c>
      <c r="K154" s="2">
        <v>6757</v>
      </c>
      <c r="L154" s="3">
        <v>463</v>
      </c>
      <c r="M154" s="3" t="s">
        <v>18</v>
      </c>
      <c r="N154" s="2">
        <f>J154+K154+L154</f>
        <v>10920</v>
      </c>
      <c r="O154" s="28">
        <v>1225</v>
      </c>
      <c r="P154" s="28" t="s">
        <v>18</v>
      </c>
      <c r="Q154" s="3">
        <v>3785</v>
      </c>
      <c r="R154" s="3" t="s">
        <v>18</v>
      </c>
      <c r="S154" s="3">
        <v>7445</v>
      </c>
      <c r="T154" s="1" t="s">
        <v>18</v>
      </c>
      <c r="U154" s="47"/>
      <c r="V154" s="33">
        <f>O154+Q154+S154</f>
        <v>12455</v>
      </c>
      <c r="W154" s="3">
        <v>990</v>
      </c>
      <c r="X154">
        <v>2675</v>
      </c>
      <c r="Y154">
        <v>1245</v>
      </c>
      <c r="Z154" s="52">
        <f>W154+X154+Y154</f>
        <v>4910</v>
      </c>
      <c r="AA154" s="2">
        <f>I154+N154+V154+Z154</f>
        <v>35875</v>
      </c>
    </row>
    <row r="155" spans="1:29">
      <c r="A155" s="3" t="s">
        <v>265</v>
      </c>
      <c r="B155" s="3">
        <v>3</v>
      </c>
      <c r="C155" s="3" t="s">
        <v>24</v>
      </c>
      <c r="D155" s="3" t="s">
        <v>183</v>
      </c>
      <c r="E155" s="3" t="s">
        <v>26</v>
      </c>
      <c r="F155" s="23">
        <v>0</v>
      </c>
      <c r="G155" s="9">
        <v>1643</v>
      </c>
      <c r="H155" s="10"/>
      <c r="I155" s="9">
        <f>F155+G155+H155</f>
        <v>1643</v>
      </c>
      <c r="J155" s="2">
        <v>19297</v>
      </c>
      <c r="K155" s="2">
        <v>0</v>
      </c>
      <c r="L155" s="28">
        <v>0</v>
      </c>
      <c r="M155" s="3">
        <v>7</v>
      </c>
      <c r="N155" s="2">
        <f>J155+K155+L155</f>
        <v>19297</v>
      </c>
      <c r="O155" s="28">
        <v>0</v>
      </c>
      <c r="P155" s="28">
        <v>0</v>
      </c>
      <c r="Q155" s="3">
        <v>0</v>
      </c>
      <c r="R155" s="3">
        <v>0</v>
      </c>
      <c r="S155" s="3">
        <v>0</v>
      </c>
      <c r="T155" s="1">
        <v>0</v>
      </c>
      <c r="U155" s="38">
        <f>MAX(P155, R155, T155)</f>
        <v>0</v>
      </c>
      <c r="V155" s="1">
        <f>O155+Q155+S155</f>
        <v>0</v>
      </c>
      <c r="W155" s="3">
        <v>0</v>
      </c>
      <c r="X155">
        <v>0</v>
      </c>
      <c r="Y155">
        <v>0</v>
      </c>
      <c r="Z155" s="52">
        <f>W155+X155+Y155</f>
        <v>0</v>
      </c>
      <c r="AA155" s="2">
        <f>I155+N155+V155+Z155</f>
        <v>20940</v>
      </c>
    </row>
    <row r="156" spans="1:29">
      <c r="A156" s="3" t="s">
        <v>266</v>
      </c>
      <c r="B156" s="3">
        <v>2</v>
      </c>
      <c r="C156" s="3" t="s">
        <v>24</v>
      </c>
      <c r="D156" s="3" t="s">
        <v>267</v>
      </c>
      <c r="E156" s="3" t="s">
        <v>26</v>
      </c>
      <c r="F156" s="23">
        <v>3025</v>
      </c>
      <c r="G156" s="9">
        <v>0</v>
      </c>
      <c r="H156" s="10">
        <v>0</v>
      </c>
      <c r="I156" s="9">
        <f>F156+G156+H156</f>
        <v>3025</v>
      </c>
      <c r="J156" s="2">
        <v>1440</v>
      </c>
      <c r="K156" s="2">
        <v>3310</v>
      </c>
      <c r="L156" s="28">
        <v>2390</v>
      </c>
      <c r="M156" s="3">
        <v>4</v>
      </c>
      <c r="N156" s="2">
        <f>J156+K156+L156</f>
        <v>7140</v>
      </c>
      <c r="O156" s="28">
        <v>0</v>
      </c>
      <c r="P156" s="28">
        <v>0</v>
      </c>
      <c r="Q156" s="3">
        <v>4055</v>
      </c>
      <c r="R156" s="3">
        <v>2100</v>
      </c>
      <c r="S156" s="3">
        <v>1985</v>
      </c>
      <c r="T156" s="1">
        <v>1375</v>
      </c>
      <c r="U156" s="62">
        <f>MAX(P156, R156, T156)</f>
        <v>2100</v>
      </c>
      <c r="V156" s="1">
        <f>O156+Q156+S156</f>
        <v>6040</v>
      </c>
      <c r="W156" s="3">
        <v>0</v>
      </c>
      <c r="X156">
        <v>3774</v>
      </c>
      <c r="Y156">
        <v>725</v>
      </c>
      <c r="Z156" s="52">
        <f>W156+X156+Y156</f>
        <v>4499</v>
      </c>
      <c r="AA156" s="2">
        <f>I156+N156+V156+Z156</f>
        <v>20704</v>
      </c>
    </row>
    <row r="157" spans="1:29">
      <c r="A157" s="3" t="s">
        <v>268</v>
      </c>
      <c r="B157" s="3">
        <v>1</v>
      </c>
      <c r="C157" s="3" t="s">
        <v>24</v>
      </c>
      <c r="D157" s="3" t="s">
        <v>45</v>
      </c>
      <c r="E157" s="3" t="s">
        <v>26</v>
      </c>
      <c r="F157" s="23">
        <v>698.11</v>
      </c>
      <c r="G157" s="9">
        <v>2738</v>
      </c>
      <c r="H157" s="10">
        <v>2017</v>
      </c>
      <c r="I157" s="9">
        <f>F157+G157+H157</f>
        <v>5453.1100000000006</v>
      </c>
      <c r="J157" s="2">
        <v>928</v>
      </c>
      <c r="K157" s="2">
        <v>2985</v>
      </c>
      <c r="L157" s="28">
        <v>3006</v>
      </c>
      <c r="M157" s="3">
        <v>14</v>
      </c>
      <c r="N157" s="2">
        <f>J157+K157+L157</f>
        <v>6919</v>
      </c>
      <c r="O157" s="28">
        <v>2352</v>
      </c>
      <c r="P157" s="28">
        <v>475</v>
      </c>
      <c r="Q157" s="3">
        <v>3374</v>
      </c>
      <c r="R157" s="3">
        <v>2649</v>
      </c>
      <c r="S157" s="3">
        <v>1066</v>
      </c>
      <c r="T157" s="1">
        <v>464</v>
      </c>
      <c r="U157" s="62">
        <f>MAX(P157, R157, T157)</f>
        <v>2649</v>
      </c>
      <c r="V157" s="1">
        <f>O157+Q157+S157</f>
        <v>6792</v>
      </c>
      <c r="W157" s="3">
        <v>1410</v>
      </c>
      <c r="X157">
        <v>0</v>
      </c>
      <c r="Y157">
        <v>0</v>
      </c>
      <c r="Z157" s="52">
        <f>W157+X157+Y157</f>
        <v>1410</v>
      </c>
      <c r="AA157" s="2">
        <f>I157+N157+V157+Z157</f>
        <v>20574.11</v>
      </c>
    </row>
    <row r="158" spans="1:29">
      <c r="A158" s="3" t="s">
        <v>269</v>
      </c>
      <c r="B158" s="3">
        <v>3</v>
      </c>
      <c r="C158" s="3" t="s">
        <v>51</v>
      </c>
      <c r="D158" s="3" t="s">
        <v>60</v>
      </c>
      <c r="E158" s="3" t="s">
        <v>26</v>
      </c>
      <c r="F158" s="23">
        <v>19067</v>
      </c>
      <c r="G158" s="9">
        <v>0</v>
      </c>
      <c r="H158" s="9">
        <v>0</v>
      </c>
      <c r="I158" s="9">
        <f>F158+G158+H158</f>
        <v>19067</v>
      </c>
      <c r="J158" s="2">
        <v>0</v>
      </c>
      <c r="K158" s="2">
        <v>0</v>
      </c>
      <c r="L158" s="28">
        <v>0</v>
      </c>
      <c r="M158" s="3"/>
      <c r="N158" s="2">
        <f>J158+K158+L158</f>
        <v>0</v>
      </c>
      <c r="O158" s="28">
        <v>0</v>
      </c>
      <c r="P158" s="28"/>
      <c r="Q158" s="3">
        <v>659</v>
      </c>
      <c r="R158" s="3"/>
      <c r="S158" s="3"/>
      <c r="T158" s="1"/>
      <c r="U158" s="33">
        <f>MAX(P158, R158, T158)</f>
        <v>0</v>
      </c>
      <c r="V158" s="1">
        <f>O158+Q158+S158</f>
        <v>659</v>
      </c>
      <c r="W158" s="3">
        <v>0</v>
      </c>
      <c r="X158">
        <v>0</v>
      </c>
      <c r="Y158">
        <v>108</v>
      </c>
      <c r="Z158" s="52">
        <f>W158+X158+Y158</f>
        <v>108</v>
      </c>
      <c r="AA158" s="2">
        <f>I158+N158+V158+Z158</f>
        <v>19834</v>
      </c>
    </row>
    <row r="159" spans="1:29">
      <c r="A159" s="3" t="s">
        <v>270</v>
      </c>
      <c r="B159" s="3">
        <v>3</v>
      </c>
      <c r="C159" s="3" t="s">
        <v>51</v>
      </c>
      <c r="D159" s="3" t="s">
        <v>145</v>
      </c>
      <c r="E159" s="3" t="s">
        <v>26</v>
      </c>
      <c r="F159" s="23">
        <v>700</v>
      </c>
      <c r="G159" s="9">
        <v>856</v>
      </c>
      <c r="H159" s="10">
        <v>2687</v>
      </c>
      <c r="I159" s="9">
        <f>F159+G159+H159</f>
        <v>4243</v>
      </c>
      <c r="J159" s="2">
        <v>1889</v>
      </c>
      <c r="K159" s="2">
        <v>407</v>
      </c>
      <c r="L159" s="28">
        <v>4112</v>
      </c>
      <c r="M159" s="3">
        <v>4</v>
      </c>
      <c r="N159" s="2">
        <f>J159+K159+L159</f>
        <v>6408</v>
      </c>
      <c r="O159" s="28">
        <v>982</v>
      </c>
      <c r="P159" s="28">
        <v>982</v>
      </c>
      <c r="Q159" s="3">
        <v>1743</v>
      </c>
      <c r="R159" s="3">
        <v>1378</v>
      </c>
      <c r="S159" s="3"/>
      <c r="T159" s="1"/>
      <c r="U159" s="38">
        <f>MAX(P159, R159, T159)</f>
        <v>1378</v>
      </c>
      <c r="V159" s="1">
        <f>O159+Q159+S159</f>
        <v>2725</v>
      </c>
      <c r="W159" s="3">
        <v>1884</v>
      </c>
      <c r="X159">
        <v>1481</v>
      </c>
      <c r="Y159">
        <v>2294</v>
      </c>
      <c r="Z159" s="52">
        <f>W159+X159+Y159</f>
        <v>5659</v>
      </c>
      <c r="AA159" s="2">
        <f>I159+N159+V159+Z159</f>
        <v>19035</v>
      </c>
    </row>
    <row r="160" spans="1:29">
      <c r="A160" s="3" t="s">
        <v>271</v>
      </c>
      <c r="B160" s="3">
        <v>1</v>
      </c>
      <c r="C160" s="3" t="s">
        <v>24</v>
      </c>
      <c r="D160" s="3" t="s">
        <v>97</v>
      </c>
      <c r="E160" s="3" t="s">
        <v>26</v>
      </c>
      <c r="F160" s="23">
        <v>406</v>
      </c>
      <c r="G160" s="9">
        <v>167</v>
      </c>
      <c r="H160" s="9">
        <v>2689</v>
      </c>
      <c r="I160" s="9">
        <f>F160+G160+H160</f>
        <v>3262</v>
      </c>
      <c r="J160" s="2">
        <v>2350</v>
      </c>
      <c r="K160" s="2">
        <v>3083</v>
      </c>
      <c r="L160" s="28">
        <v>456</v>
      </c>
      <c r="M160" s="3">
        <v>3</v>
      </c>
      <c r="N160" s="2">
        <f>J160+K160+L160</f>
        <v>5889</v>
      </c>
      <c r="O160" s="28">
        <v>3559</v>
      </c>
      <c r="P160" s="28">
        <v>1593</v>
      </c>
      <c r="Q160" s="3">
        <v>347</v>
      </c>
      <c r="R160" s="3">
        <v>233</v>
      </c>
      <c r="S160" s="3">
        <v>240</v>
      </c>
      <c r="T160" s="1">
        <v>240</v>
      </c>
      <c r="U160" s="38">
        <f>MAX(P160, R160, T160)</f>
        <v>1593</v>
      </c>
      <c r="V160" s="1">
        <f>O160+Q160+S160</f>
        <v>4146</v>
      </c>
      <c r="W160" s="3">
        <v>461</v>
      </c>
      <c r="X160">
        <v>1434</v>
      </c>
      <c r="Y160">
        <v>3676</v>
      </c>
      <c r="Z160" s="52">
        <f>W160+X160+Y160</f>
        <v>5571</v>
      </c>
      <c r="AA160" s="2">
        <f>I160+N160+V160+Z160</f>
        <v>18868</v>
      </c>
    </row>
    <row r="161" spans="1:27">
      <c r="A161" s="4" t="s">
        <v>272</v>
      </c>
      <c r="B161" s="4">
        <v>2</v>
      </c>
      <c r="C161" s="4" t="s">
        <v>28</v>
      </c>
      <c r="D161" s="4" t="s">
        <v>187</v>
      </c>
      <c r="E161" s="3" t="s">
        <v>26</v>
      </c>
      <c r="F161" s="26">
        <v>1025</v>
      </c>
      <c r="G161" s="12">
        <v>970</v>
      </c>
      <c r="H161" s="10">
        <v>1220</v>
      </c>
      <c r="I161" s="9">
        <f>F161+G161+H161</f>
        <v>3215</v>
      </c>
      <c r="J161" s="20">
        <v>550</v>
      </c>
      <c r="K161" s="20">
        <v>7195</v>
      </c>
      <c r="L161" s="28">
        <v>0</v>
      </c>
      <c r="M161" s="3">
        <v>1</v>
      </c>
      <c r="N161" s="20">
        <f>J161+K161+L161</f>
        <v>7745</v>
      </c>
      <c r="O161" s="28">
        <v>530</v>
      </c>
      <c r="P161" s="28">
        <v>530</v>
      </c>
      <c r="Q161" s="3">
        <v>1570</v>
      </c>
      <c r="R161" s="3">
        <v>880</v>
      </c>
      <c r="S161" s="3">
        <v>1480</v>
      </c>
      <c r="T161" s="1">
        <v>740</v>
      </c>
      <c r="U161" s="38">
        <f>MAX(P161, R161, T161)</f>
        <v>880</v>
      </c>
      <c r="V161" s="1">
        <f>O161+Q161+S161</f>
        <v>3580</v>
      </c>
      <c r="W161" s="3">
        <v>4100</v>
      </c>
      <c r="X161">
        <v>0</v>
      </c>
      <c r="Y161" s="69">
        <v>0</v>
      </c>
      <c r="Z161" s="52">
        <f>W161+X161+Y161</f>
        <v>4100</v>
      </c>
      <c r="AA161" s="2">
        <f>I161+N161+V161+Z161</f>
        <v>18640</v>
      </c>
    </row>
    <row r="162" spans="1:27">
      <c r="A162" s="3" t="s">
        <v>273</v>
      </c>
      <c r="B162" s="3">
        <v>2</v>
      </c>
      <c r="C162" s="3" t="s">
        <v>24</v>
      </c>
      <c r="D162" s="3" t="s">
        <v>58</v>
      </c>
      <c r="E162" s="3" t="s">
        <v>26</v>
      </c>
      <c r="F162" s="23">
        <v>0</v>
      </c>
      <c r="G162" s="9">
        <v>6895</v>
      </c>
      <c r="H162" s="9">
        <v>450</v>
      </c>
      <c r="I162" s="9">
        <f>F162+G162+H162</f>
        <v>7345</v>
      </c>
      <c r="J162" s="2">
        <v>3190</v>
      </c>
      <c r="K162" s="2">
        <v>1500</v>
      </c>
      <c r="L162" s="2">
        <v>863</v>
      </c>
      <c r="M162" s="3" t="s">
        <v>274</v>
      </c>
      <c r="N162" s="2">
        <f>J162+K162+L162</f>
        <v>5553</v>
      </c>
      <c r="O162" s="28">
        <v>3870</v>
      </c>
      <c r="P162" s="28">
        <v>1980</v>
      </c>
      <c r="Q162" s="3">
        <v>585</v>
      </c>
      <c r="R162" s="3">
        <v>315</v>
      </c>
      <c r="S162" s="3">
        <v>780</v>
      </c>
      <c r="T162" s="1">
        <v>540</v>
      </c>
      <c r="U162" s="38">
        <f>MAX(P162, R162, T162)</f>
        <v>1980</v>
      </c>
      <c r="V162" s="1">
        <f>O162+Q162+S162</f>
        <v>5235</v>
      </c>
      <c r="W162" s="3">
        <v>334</v>
      </c>
      <c r="X162">
        <v>0</v>
      </c>
      <c r="Y162">
        <v>0</v>
      </c>
      <c r="Z162" s="52">
        <f>W162+X162+Y162</f>
        <v>334</v>
      </c>
      <c r="AA162" s="2">
        <f>I162+N162+V162+Z162</f>
        <v>18467</v>
      </c>
    </row>
    <row r="163" spans="1:27">
      <c r="A163" s="4" t="s">
        <v>275</v>
      </c>
      <c r="B163" s="4">
        <v>3</v>
      </c>
      <c r="C163" s="4" t="s">
        <v>28</v>
      </c>
      <c r="D163" s="4" t="s">
        <v>122</v>
      </c>
      <c r="E163" s="3" t="s">
        <v>26</v>
      </c>
      <c r="F163" s="26">
        <f>1425+270</f>
        <v>1695</v>
      </c>
      <c r="G163" s="12">
        <f>9146+514</f>
        <v>9660</v>
      </c>
      <c r="H163" s="10">
        <v>1935</v>
      </c>
      <c r="I163" s="9">
        <f>F163+G163+H163</f>
        <v>13290</v>
      </c>
      <c r="J163" s="20">
        <v>0</v>
      </c>
      <c r="K163" s="20">
        <v>273</v>
      </c>
      <c r="L163" s="28">
        <v>173</v>
      </c>
      <c r="M163" s="3">
        <v>2</v>
      </c>
      <c r="N163" s="20">
        <f>J163+K163+L163</f>
        <v>446</v>
      </c>
      <c r="O163" s="28">
        <v>0</v>
      </c>
      <c r="P163" s="28">
        <v>0</v>
      </c>
      <c r="Q163" s="3">
        <f>710+67</f>
        <v>777</v>
      </c>
      <c r="R163" s="3">
        <v>420</v>
      </c>
      <c r="S163" s="3">
        <v>0</v>
      </c>
      <c r="T163" s="1">
        <v>0</v>
      </c>
      <c r="U163" s="38">
        <f>MAX(P163, R163, T163)</f>
        <v>420</v>
      </c>
      <c r="V163" s="1">
        <f>O163+Q163+S163</f>
        <v>777</v>
      </c>
      <c r="W163" s="3">
        <v>2726</v>
      </c>
      <c r="X163">
        <v>938</v>
      </c>
      <c r="Y163" s="69">
        <v>0</v>
      </c>
      <c r="Z163" s="52">
        <f>W163+X163+Y163</f>
        <v>3664</v>
      </c>
      <c r="AA163" s="2">
        <f>I163+N163+V163+Z163</f>
        <v>18177</v>
      </c>
    </row>
    <row r="164" spans="1:27">
      <c r="A164" s="3" t="s">
        <v>276</v>
      </c>
      <c r="B164" s="3">
        <v>4</v>
      </c>
      <c r="C164" s="3" t="s">
        <v>24</v>
      </c>
      <c r="D164" s="3" t="s">
        <v>95</v>
      </c>
      <c r="E164" s="3" t="s">
        <v>26</v>
      </c>
      <c r="F164" s="23">
        <v>3583</v>
      </c>
      <c r="G164" s="9">
        <v>1766</v>
      </c>
      <c r="H164" s="10">
        <v>2786</v>
      </c>
      <c r="I164" s="9">
        <f>F164+G164+H164</f>
        <v>8135</v>
      </c>
      <c r="J164" s="2">
        <v>3969</v>
      </c>
      <c r="K164" s="2">
        <v>3216</v>
      </c>
      <c r="L164" s="28">
        <v>2612</v>
      </c>
      <c r="M164" s="3">
        <v>7</v>
      </c>
      <c r="N164" s="2">
        <f>J164+K164+L164</f>
        <v>9797</v>
      </c>
      <c r="O164" s="28">
        <v>0</v>
      </c>
      <c r="P164" s="28">
        <v>0</v>
      </c>
      <c r="Q164" s="3">
        <v>0</v>
      </c>
      <c r="R164" s="3">
        <v>0</v>
      </c>
      <c r="S164" s="3">
        <v>0</v>
      </c>
      <c r="T164" s="1">
        <v>0</v>
      </c>
      <c r="U164" s="33">
        <f>MAX(P164, R164, T164)</f>
        <v>0</v>
      </c>
      <c r="V164" s="1">
        <f>O164+Q164+S164</f>
        <v>0</v>
      </c>
      <c r="W164" s="3">
        <v>0</v>
      </c>
      <c r="X164">
        <v>0</v>
      </c>
      <c r="Y164">
        <v>0</v>
      </c>
      <c r="Z164" s="52">
        <f>W164+X164+Y164</f>
        <v>0</v>
      </c>
      <c r="AA164" s="2">
        <f>I164+N164+V164+Z164</f>
        <v>17932</v>
      </c>
    </row>
    <row r="165" spans="1:27">
      <c r="A165" s="4" t="s">
        <v>277</v>
      </c>
      <c r="B165" s="4">
        <v>3</v>
      </c>
      <c r="C165" s="4" t="s">
        <v>28</v>
      </c>
      <c r="D165" s="4" t="s">
        <v>243</v>
      </c>
      <c r="E165" s="3" t="s">
        <v>26</v>
      </c>
      <c r="F165" s="26">
        <v>0</v>
      </c>
      <c r="G165" s="12">
        <v>0</v>
      </c>
      <c r="H165" s="10">
        <v>0</v>
      </c>
      <c r="I165" s="9">
        <v>0</v>
      </c>
      <c r="J165" s="20">
        <v>0</v>
      </c>
      <c r="K165" s="20">
        <v>0</v>
      </c>
      <c r="L165" s="28">
        <v>500</v>
      </c>
      <c r="M165" s="3">
        <v>3</v>
      </c>
      <c r="N165" s="20">
        <f>J165+K165+L165</f>
        <v>500</v>
      </c>
      <c r="O165" s="28">
        <v>650</v>
      </c>
      <c r="P165" s="28">
        <v>250</v>
      </c>
      <c r="Q165" s="3">
        <v>11766</v>
      </c>
      <c r="R165" s="3">
        <v>7886</v>
      </c>
      <c r="S165" s="3">
        <v>1465</v>
      </c>
      <c r="T165" s="1">
        <v>875</v>
      </c>
      <c r="U165" s="62">
        <f>MAX(P165, R165, T165)</f>
        <v>7886</v>
      </c>
      <c r="V165" s="1">
        <f>O165+Q165+S165</f>
        <v>13881</v>
      </c>
      <c r="W165" s="3">
        <v>1748</v>
      </c>
      <c r="X165">
        <v>1492</v>
      </c>
      <c r="Y165" s="69">
        <v>270</v>
      </c>
      <c r="Z165" s="52">
        <f>W165+X165+Y165</f>
        <v>3510</v>
      </c>
      <c r="AA165" s="2">
        <f>I165+N165+V165+Z165</f>
        <v>17891</v>
      </c>
    </row>
    <row r="166" spans="1:27">
      <c r="A166" s="4" t="s">
        <v>278</v>
      </c>
      <c r="B166" s="4">
        <v>3</v>
      </c>
      <c r="C166" s="4" t="s">
        <v>28</v>
      </c>
      <c r="D166" s="4" t="s">
        <v>243</v>
      </c>
      <c r="E166" s="3" t="s">
        <v>26</v>
      </c>
      <c r="F166" s="26">
        <v>65</v>
      </c>
      <c r="G166" s="12">
        <v>1399</v>
      </c>
      <c r="H166" s="10">
        <v>1472</v>
      </c>
      <c r="I166" s="9">
        <f>F166+G166+H166</f>
        <v>2936</v>
      </c>
      <c r="J166" s="20">
        <v>3337</v>
      </c>
      <c r="K166" s="20">
        <v>0</v>
      </c>
      <c r="L166" s="28">
        <v>0</v>
      </c>
      <c r="M166">
        <v>1</v>
      </c>
      <c r="N166" s="20">
        <f>J166+K166+L166</f>
        <v>3337</v>
      </c>
      <c r="O166" s="28">
        <v>350</v>
      </c>
      <c r="P166" s="28">
        <v>350</v>
      </c>
      <c r="Q166" s="3">
        <v>1114</v>
      </c>
      <c r="R166" s="3">
        <v>1114</v>
      </c>
      <c r="S166" s="3">
        <v>7070</v>
      </c>
      <c r="T166" s="1">
        <v>2026</v>
      </c>
      <c r="U166" s="38">
        <f>MAX(P166, R166, T166)</f>
        <v>2026</v>
      </c>
      <c r="V166" s="1">
        <f>O166+Q166+S166</f>
        <v>8534</v>
      </c>
      <c r="W166" s="3">
        <v>0</v>
      </c>
      <c r="X166">
        <v>1497</v>
      </c>
      <c r="Y166" s="69">
        <v>975</v>
      </c>
      <c r="Z166" s="52">
        <f>W166+X166+Y166</f>
        <v>2472</v>
      </c>
      <c r="AA166" s="2">
        <f>I166+N166+V166+Z166</f>
        <v>17279</v>
      </c>
    </row>
    <row r="167" spans="1:27">
      <c r="A167" s="3" t="s">
        <v>279</v>
      </c>
      <c r="B167" s="3">
        <v>2</v>
      </c>
      <c r="C167" s="3" t="s">
        <v>24</v>
      </c>
      <c r="D167" s="3" t="s">
        <v>58</v>
      </c>
      <c r="E167" s="3" t="s">
        <v>26</v>
      </c>
      <c r="F167" s="23">
        <v>5089</v>
      </c>
      <c r="G167" s="9">
        <v>2523</v>
      </c>
      <c r="H167" s="9">
        <v>0</v>
      </c>
      <c r="I167" s="9">
        <f>F167+G167+H167</f>
        <v>7612</v>
      </c>
      <c r="J167" s="2">
        <v>4481</v>
      </c>
      <c r="K167" s="2">
        <v>410</v>
      </c>
      <c r="L167" s="2">
        <v>390</v>
      </c>
      <c r="M167" s="3"/>
      <c r="N167" s="2">
        <f>J167+K167+L167</f>
        <v>5281</v>
      </c>
      <c r="O167" s="28">
        <v>0</v>
      </c>
      <c r="P167" s="28">
        <v>0</v>
      </c>
      <c r="Q167" s="3">
        <v>2605</v>
      </c>
      <c r="R167" s="3">
        <v>1586</v>
      </c>
      <c r="S167" s="3">
        <v>805</v>
      </c>
      <c r="T167" s="3">
        <v>805</v>
      </c>
      <c r="U167" s="38">
        <f>MAX(P167, R167, T167)</f>
        <v>1586</v>
      </c>
      <c r="V167" s="1">
        <f>O167+Q167+S167</f>
        <v>3410</v>
      </c>
      <c r="W167" s="3">
        <v>0</v>
      </c>
      <c r="X167">
        <v>456</v>
      </c>
      <c r="Y167">
        <v>0</v>
      </c>
      <c r="Z167" s="52">
        <f>W167+X167+Y167</f>
        <v>456</v>
      </c>
      <c r="AA167" s="2">
        <f>I167+N167+V167+Z167</f>
        <v>16759</v>
      </c>
    </row>
    <row r="168" spans="1:27">
      <c r="A168" s="3" t="s">
        <v>280</v>
      </c>
      <c r="B168" s="3">
        <v>4</v>
      </c>
      <c r="C168" s="3" t="s">
        <v>24</v>
      </c>
      <c r="D168" s="3" t="s">
        <v>281</v>
      </c>
      <c r="E168" s="3" t="s">
        <v>26</v>
      </c>
      <c r="F168" s="23">
        <v>775</v>
      </c>
      <c r="G168" s="9">
        <v>0</v>
      </c>
      <c r="H168" s="10">
        <v>340</v>
      </c>
      <c r="I168" s="9">
        <f>F168+G168+H168</f>
        <v>1115</v>
      </c>
      <c r="J168" s="20">
        <v>325</v>
      </c>
      <c r="K168" s="20">
        <v>5535</v>
      </c>
      <c r="L168" s="28">
        <v>0</v>
      </c>
      <c r="M168" s="3">
        <v>0</v>
      </c>
      <c r="N168" s="20">
        <f>J168+K168+L168</f>
        <v>5860</v>
      </c>
      <c r="O168" s="28">
        <v>2920</v>
      </c>
      <c r="P168" s="28">
        <v>2000</v>
      </c>
      <c r="Q168" s="3">
        <v>991</v>
      </c>
      <c r="R168" s="3">
        <v>600</v>
      </c>
      <c r="S168" s="3">
        <v>1686</v>
      </c>
      <c r="T168" s="1">
        <v>520</v>
      </c>
      <c r="U168" s="38">
        <f>MAX(P168, R168, T168)</f>
        <v>2000</v>
      </c>
      <c r="V168" s="1">
        <f>O168+Q168+S168</f>
        <v>5597</v>
      </c>
      <c r="W168" s="3">
        <v>2150</v>
      </c>
      <c r="X168">
        <v>675</v>
      </c>
      <c r="Y168">
        <v>1110</v>
      </c>
      <c r="Z168" s="52">
        <f>W168+X168+Y168</f>
        <v>3935</v>
      </c>
      <c r="AA168" s="2">
        <f>I168+N168+V168+Z168</f>
        <v>16507</v>
      </c>
    </row>
    <row r="169" spans="1:27">
      <c r="A169" s="4" t="s">
        <v>282</v>
      </c>
      <c r="B169" s="4">
        <v>1</v>
      </c>
      <c r="C169" s="4" t="s">
        <v>28</v>
      </c>
      <c r="D169" s="4" t="s">
        <v>283</v>
      </c>
      <c r="E169" s="3" t="s">
        <v>26</v>
      </c>
      <c r="F169" s="27">
        <v>0</v>
      </c>
      <c r="G169" s="18">
        <v>810</v>
      </c>
      <c r="H169" s="10">
        <v>1561</v>
      </c>
      <c r="I169" s="9">
        <f>F169+G169+H169</f>
        <v>2371</v>
      </c>
      <c r="J169" s="20">
        <v>0</v>
      </c>
      <c r="K169" s="20">
        <v>1351</v>
      </c>
      <c r="L169" s="28">
        <v>2008</v>
      </c>
      <c r="M169" s="3">
        <v>2</v>
      </c>
      <c r="N169" s="20">
        <f>J169+K169+L169</f>
        <v>3359</v>
      </c>
      <c r="O169" s="28">
        <v>580</v>
      </c>
      <c r="P169" s="28">
        <v>580</v>
      </c>
      <c r="Q169" s="3">
        <v>1110</v>
      </c>
      <c r="R169" s="3">
        <v>577</v>
      </c>
      <c r="S169">
        <v>4059</v>
      </c>
      <c r="T169" s="1">
        <v>3027</v>
      </c>
      <c r="U169" s="38">
        <f>MAX(P169, R169, T169)</f>
        <v>3027</v>
      </c>
      <c r="V169" s="1">
        <f>O169+Q169+S169</f>
        <v>5749</v>
      </c>
      <c r="W169" s="3">
        <v>350</v>
      </c>
      <c r="X169">
        <v>3420</v>
      </c>
      <c r="Y169" s="69">
        <v>700</v>
      </c>
      <c r="Z169" s="52">
        <f>W169+X169+Y169</f>
        <v>4470</v>
      </c>
      <c r="AA169" s="2">
        <f>I169+N169+V169+Z169</f>
        <v>15949</v>
      </c>
    </row>
    <row r="170" spans="1:27" hidden="1">
      <c r="A170" s="3" t="s">
        <v>284</v>
      </c>
      <c r="B170" s="3">
        <v>2</v>
      </c>
      <c r="C170" s="3" t="s">
        <v>18</v>
      </c>
      <c r="D170" s="3" t="s">
        <v>285</v>
      </c>
      <c r="E170" s="4" t="s">
        <v>76</v>
      </c>
      <c r="F170" s="23">
        <v>2382.52</v>
      </c>
      <c r="G170" s="9">
        <v>7778</v>
      </c>
      <c r="H170" s="10">
        <v>3326</v>
      </c>
      <c r="I170" s="9">
        <f>F170+G170+H170</f>
        <v>13486.52</v>
      </c>
      <c r="J170" s="2">
        <v>6998</v>
      </c>
      <c r="K170" s="2">
        <v>936</v>
      </c>
      <c r="L170" s="3">
        <v>6275</v>
      </c>
      <c r="M170" s="3" t="s">
        <v>18</v>
      </c>
      <c r="N170" s="2">
        <f>J170+K170+L170</f>
        <v>14209</v>
      </c>
      <c r="O170" s="30">
        <v>3081</v>
      </c>
      <c r="P170" s="28" t="s">
        <v>18</v>
      </c>
      <c r="Q170" s="3">
        <v>0</v>
      </c>
      <c r="R170" s="3" t="s">
        <v>18</v>
      </c>
      <c r="T170" s="1" t="s">
        <v>18</v>
      </c>
      <c r="U170" s="47"/>
      <c r="V170" s="1">
        <f>O170+Q170+S170</f>
        <v>3081</v>
      </c>
      <c r="W170" s="3">
        <v>0</v>
      </c>
      <c r="Y170"/>
      <c r="Z170" s="52">
        <f>W170+X170+Y170</f>
        <v>0</v>
      </c>
      <c r="AA170" s="2">
        <f>I170+N170+V170+Z170</f>
        <v>30776.52</v>
      </c>
    </row>
    <row r="171" spans="1:27" hidden="1">
      <c r="A171" s="3" t="s">
        <v>286</v>
      </c>
      <c r="B171" s="3">
        <v>2</v>
      </c>
      <c r="C171" s="3" t="s">
        <v>18</v>
      </c>
      <c r="D171" s="3" t="s">
        <v>285</v>
      </c>
      <c r="E171" s="4" t="s">
        <v>76</v>
      </c>
      <c r="F171" s="23">
        <v>812.5</v>
      </c>
      <c r="G171" s="9">
        <v>1350</v>
      </c>
      <c r="H171" s="10">
        <v>219</v>
      </c>
      <c r="I171" s="9">
        <f>F171+G171+H171</f>
        <v>2381.5</v>
      </c>
      <c r="J171" s="2">
        <v>0</v>
      </c>
      <c r="K171" s="2">
        <v>1551</v>
      </c>
      <c r="L171" s="3">
        <v>0</v>
      </c>
      <c r="M171" s="3" t="s">
        <v>18</v>
      </c>
      <c r="N171" s="2">
        <f>J171+K171+L171</f>
        <v>1551</v>
      </c>
      <c r="O171" s="30">
        <v>6667</v>
      </c>
      <c r="P171" s="28" t="s">
        <v>18</v>
      </c>
      <c r="Q171" s="3">
        <v>7078</v>
      </c>
      <c r="R171" s="3" t="s">
        <v>18</v>
      </c>
      <c r="S171" s="3">
        <v>6430</v>
      </c>
      <c r="T171" s="1" t="s">
        <v>18</v>
      </c>
      <c r="U171" s="47"/>
      <c r="V171" s="1">
        <f>O171+Q171+S171</f>
        <v>20175</v>
      </c>
      <c r="W171" s="3">
        <v>5423</v>
      </c>
      <c r="X171">
        <v>654</v>
      </c>
      <c r="Y171"/>
      <c r="Z171" s="52">
        <f>W171+X171+Y171</f>
        <v>6077</v>
      </c>
      <c r="AA171" s="2">
        <f>I171+N171+V171+Z171</f>
        <v>30184.5</v>
      </c>
    </row>
    <row r="172" spans="1:27" hidden="1">
      <c r="A172" s="3" t="s">
        <v>287</v>
      </c>
      <c r="B172" s="3">
        <v>2</v>
      </c>
      <c r="C172" s="3" t="s">
        <v>18</v>
      </c>
      <c r="D172" s="3" t="s">
        <v>285</v>
      </c>
      <c r="E172" s="4" t="s">
        <v>76</v>
      </c>
      <c r="F172" s="23">
        <v>0</v>
      </c>
      <c r="G172" s="9">
        <v>0</v>
      </c>
      <c r="H172" s="10">
        <v>3685</v>
      </c>
      <c r="I172" s="9">
        <f>F172+G172+H172</f>
        <v>3685</v>
      </c>
      <c r="J172" s="2">
        <v>1615</v>
      </c>
      <c r="K172" s="2">
        <v>1240</v>
      </c>
      <c r="L172" s="3">
        <v>2094</v>
      </c>
      <c r="M172" s="3" t="s">
        <v>18</v>
      </c>
      <c r="N172" s="2">
        <f>J172+K172+L172</f>
        <v>4949</v>
      </c>
      <c r="O172" s="30">
        <v>206</v>
      </c>
      <c r="P172" s="28" t="s">
        <v>18</v>
      </c>
      <c r="Q172" s="3">
        <v>903</v>
      </c>
      <c r="R172" s="3" t="s">
        <v>18</v>
      </c>
      <c r="S172" s="3">
        <v>1305</v>
      </c>
      <c r="T172" s="1" t="s">
        <v>18</v>
      </c>
      <c r="U172" s="47"/>
      <c r="V172" s="1">
        <f>O172+Q172+S172</f>
        <v>2414</v>
      </c>
      <c r="W172" s="3">
        <v>6643</v>
      </c>
      <c r="X172">
        <v>295</v>
      </c>
      <c r="Y172"/>
      <c r="Z172" s="52">
        <f>W172+X172+Y172</f>
        <v>6938</v>
      </c>
      <c r="AA172" s="2">
        <f>I172+N172+V172+Z172</f>
        <v>17986</v>
      </c>
    </row>
    <row r="173" spans="1:27" hidden="1">
      <c r="A173" s="3" t="s">
        <v>288</v>
      </c>
      <c r="B173" s="3">
        <v>2</v>
      </c>
      <c r="C173" s="3" t="s">
        <v>18</v>
      </c>
      <c r="D173" s="3" t="s">
        <v>285</v>
      </c>
      <c r="E173" s="4" t="s">
        <v>76</v>
      </c>
      <c r="F173" s="23">
        <v>0</v>
      </c>
      <c r="G173" s="9">
        <v>0</v>
      </c>
      <c r="H173" s="10">
        <v>890</v>
      </c>
      <c r="I173" s="9">
        <f>F173+G173+H173</f>
        <v>890</v>
      </c>
      <c r="J173" s="2">
        <v>0</v>
      </c>
      <c r="K173" s="2">
        <v>0</v>
      </c>
      <c r="L173" s="3">
        <v>0</v>
      </c>
      <c r="M173" s="3" t="s">
        <v>18</v>
      </c>
      <c r="N173" s="2">
        <f>J173+K173+L173</f>
        <v>0</v>
      </c>
      <c r="O173" s="30"/>
      <c r="P173" s="28" t="s">
        <v>18</v>
      </c>
      <c r="Q173" s="3">
        <v>944</v>
      </c>
      <c r="R173" s="3" t="s">
        <v>18</v>
      </c>
      <c r="S173" s="3">
        <v>400</v>
      </c>
      <c r="T173" s="1" t="s">
        <v>18</v>
      </c>
      <c r="U173" s="47"/>
      <c r="V173" s="1">
        <f>O173+Q173+S173</f>
        <v>1344</v>
      </c>
      <c r="W173" s="3">
        <v>442</v>
      </c>
      <c r="Y173"/>
      <c r="Z173" s="52">
        <f>W173+X173+Y173</f>
        <v>442</v>
      </c>
      <c r="AA173" s="2">
        <f>I173+N173+V173+Z173</f>
        <v>2676</v>
      </c>
    </row>
    <row r="174" spans="1:27" hidden="1">
      <c r="A174" s="3" t="s">
        <v>289</v>
      </c>
      <c r="B174" s="3">
        <v>2</v>
      </c>
      <c r="C174" s="3" t="s">
        <v>18</v>
      </c>
      <c r="D174" s="3" t="s">
        <v>285</v>
      </c>
      <c r="E174" s="4" t="s">
        <v>76</v>
      </c>
      <c r="F174" s="23">
        <v>0</v>
      </c>
      <c r="G174" s="9">
        <v>0</v>
      </c>
      <c r="H174" s="10">
        <v>0</v>
      </c>
      <c r="I174" s="9">
        <f>F174+G174+H174</f>
        <v>0</v>
      </c>
      <c r="J174" s="2">
        <v>0</v>
      </c>
      <c r="K174" s="2">
        <v>459</v>
      </c>
      <c r="L174" s="3">
        <v>1199</v>
      </c>
      <c r="M174" s="3" t="s">
        <v>18</v>
      </c>
      <c r="N174" s="2">
        <f>J174+K174+L174</f>
        <v>1658</v>
      </c>
      <c r="O174" s="30">
        <v>785</v>
      </c>
      <c r="P174" s="28" t="s">
        <v>18</v>
      </c>
      <c r="Q174" s="3">
        <v>0</v>
      </c>
      <c r="R174" s="3" t="s">
        <v>18</v>
      </c>
      <c r="S174" s="3"/>
      <c r="T174" s="1" t="s">
        <v>18</v>
      </c>
      <c r="U174" s="47"/>
      <c r="V174" s="1">
        <f>O174+Q174+S174</f>
        <v>785</v>
      </c>
      <c r="W174" s="3">
        <v>0</v>
      </c>
      <c r="Y174"/>
      <c r="Z174" s="52">
        <f>W174+X174+Y174</f>
        <v>0</v>
      </c>
      <c r="AA174" s="2">
        <f>I174+N174+V174+Z174</f>
        <v>2443</v>
      </c>
    </row>
    <row r="175" spans="1:27" hidden="1">
      <c r="A175" s="3" t="s">
        <v>290</v>
      </c>
      <c r="B175" s="3">
        <v>2</v>
      </c>
      <c r="C175" s="3" t="s">
        <v>18</v>
      </c>
      <c r="D175" s="3" t="s">
        <v>285</v>
      </c>
      <c r="E175" s="4" t="s">
        <v>76</v>
      </c>
      <c r="F175" s="23">
        <v>0</v>
      </c>
      <c r="G175" s="9">
        <v>0</v>
      </c>
      <c r="H175" s="10">
        <v>0</v>
      </c>
      <c r="I175" s="9">
        <f>F175+G175+H175</f>
        <v>0</v>
      </c>
      <c r="J175" s="2">
        <v>1961</v>
      </c>
      <c r="K175" s="2">
        <v>0</v>
      </c>
      <c r="L175" s="3">
        <v>0</v>
      </c>
      <c r="M175" s="3" t="s">
        <v>18</v>
      </c>
      <c r="N175" s="2">
        <f>J175+K175+L175</f>
        <v>1961</v>
      </c>
      <c r="O175" s="30"/>
      <c r="P175" s="28" t="s">
        <v>18</v>
      </c>
      <c r="Q175" s="3">
        <v>0</v>
      </c>
      <c r="R175" s="3" t="s">
        <v>18</v>
      </c>
      <c r="S175" s="3">
        <v>0</v>
      </c>
      <c r="T175" s="1" t="s">
        <v>18</v>
      </c>
      <c r="U175" s="47"/>
      <c r="V175" s="1">
        <f>O175+Q175+S175</f>
        <v>0</v>
      </c>
      <c r="W175" s="3">
        <v>0</v>
      </c>
      <c r="Y175"/>
      <c r="Z175" s="52">
        <f>W175+X175+Y175</f>
        <v>0</v>
      </c>
      <c r="AA175" s="2">
        <f>I175+N175+V175+Z175</f>
        <v>1961</v>
      </c>
    </row>
    <row r="176" spans="1:27" hidden="1">
      <c r="A176" s="3" t="s">
        <v>291</v>
      </c>
      <c r="B176" s="3">
        <v>2</v>
      </c>
      <c r="C176" s="3" t="s">
        <v>18</v>
      </c>
      <c r="D176" s="3" t="s">
        <v>285</v>
      </c>
      <c r="E176" s="4" t="s">
        <v>76</v>
      </c>
      <c r="F176" s="23">
        <v>0</v>
      </c>
      <c r="G176" s="9">
        <v>0</v>
      </c>
      <c r="H176" s="10">
        <v>0</v>
      </c>
      <c r="I176" s="9">
        <f>F176+G176+H176</f>
        <v>0</v>
      </c>
      <c r="J176" s="2">
        <v>1394</v>
      </c>
      <c r="K176" s="2">
        <v>0</v>
      </c>
      <c r="L176" s="3">
        <v>0</v>
      </c>
      <c r="M176" s="3" t="s">
        <v>18</v>
      </c>
      <c r="N176" s="2">
        <f>J176+K176+L176</f>
        <v>1394</v>
      </c>
      <c r="O176" s="30"/>
      <c r="P176" s="28" t="s">
        <v>18</v>
      </c>
      <c r="Q176" s="3">
        <v>0</v>
      </c>
      <c r="R176" s="3" t="s">
        <v>18</v>
      </c>
      <c r="S176" s="3"/>
      <c r="T176" s="1" t="s">
        <v>18</v>
      </c>
      <c r="U176" s="47"/>
      <c r="V176" s="1">
        <f>O176+Q176+S176</f>
        <v>0</v>
      </c>
      <c r="W176" s="3">
        <v>0</v>
      </c>
      <c r="X176" s="3"/>
      <c r="Y176" s="3"/>
      <c r="Z176" s="52">
        <f>W176+X176+Y176</f>
        <v>0</v>
      </c>
      <c r="AA176" s="2">
        <f>I176+N176+V176+Z176</f>
        <v>1394</v>
      </c>
    </row>
    <row r="177" spans="1:27" hidden="1">
      <c r="A177" s="3" t="s">
        <v>292</v>
      </c>
      <c r="B177" s="3">
        <v>2</v>
      </c>
      <c r="C177" s="3" t="s">
        <v>18</v>
      </c>
      <c r="D177" s="3" t="s">
        <v>285</v>
      </c>
      <c r="E177" s="4" t="s">
        <v>76</v>
      </c>
      <c r="F177" s="23">
        <v>0</v>
      </c>
      <c r="G177" s="9">
        <v>0</v>
      </c>
      <c r="H177" s="10">
        <v>0</v>
      </c>
      <c r="I177" s="9">
        <f>F177+G177+H177</f>
        <v>0</v>
      </c>
      <c r="J177" s="2">
        <v>516</v>
      </c>
      <c r="K177" s="2">
        <v>0</v>
      </c>
      <c r="L177" s="3">
        <v>0</v>
      </c>
      <c r="M177" s="3" t="s">
        <v>18</v>
      </c>
      <c r="N177" s="2">
        <f>J177+K177+L177</f>
        <v>516</v>
      </c>
      <c r="O177" s="30"/>
      <c r="P177" s="28" t="s">
        <v>18</v>
      </c>
      <c r="Q177" s="3">
        <v>0</v>
      </c>
      <c r="R177" s="3" t="s">
        <v>18</v>
      </c>
      <c r="S177" s="3">
        <v>0</v>
      </c>
      <c r="T177" s="1" t="s">
        <v>18</v>
      </c>
      <c r="U177" s="1"/>
      <c r="V177" s="1">
        <f>O177+Q177+S177</f>
        <v>0</v>
      </c>
      <c r="W177" s="3">
        <v>0</v>
      </c>
      <c r="Y177"/>
      <c r="Z177" s="52">
        <f>W177+X177+Y177</f>
        <v>0</v>
      </c>
      <c r="AA177" s="2">
        <f>I177+N177+V177+Z177</f>
        <v>516</v>
      </c>
    </row>
    <row r="178" spans="1:27" hidden="1">
      <c r="A178" s="3" t="s">
        <v>293</v>
      </c>
      <c r="B178" s="3">
        <v>2</v>
      </c>
      <c r="C178" s="3" t="s">
        <v>18</v>
      </c>
      <c r="D178" s="3" t="s">
        <v>285</v>
      </c>
      <c r="E178" s="4" t="s">
        <v>76</v>
      </c>
      <c r="F178" s="23">
        <v>0</v>
      </c>
      <c r="G178" s="9">
        <v>325</v>
      </c>
      <c r="H178" s="10">
        <v>0</v>
      </c>
      <c r="I178" s="9">
        <f>F178+G178+H178</f>
        <v>325</v>
      </c>
      <c r="J178" s="2">
        <v>0</v>
      </c>
      <c r="K178" s="2">
        <v>0</v>
      </c>
      <c r="L178" s="3">
        <v>0</v>
      </c>
      <c r="M178" s="3" t="s">
        <v>18</v>
      </c>
      <c r="N178" s="2">
        <f>J178+K178+L178</f>
        <v>0</v>
      </c>
      <c r="O178" s="30"/>
      <c r="P178" s="28" t="s">
        <v>18</v>
      </c>
      <c r="Q178" s="3">
        <v>0</v>
      </c>
      <c r="R178" s="3" t="s">
        <v>18</v>
      </c>
      <c r="S178" s="3"/>
      <c r="T178" s="1" t="s">
        <v>18</v>
      </c>
      <c r="U178" s="47"/>
      <c r="V178" s="1">
        <f>O178+Q178+S178</f>
        <v>0</v>
      </c>
      <c r="W178" s="3">
        <v>0</v>
      </c>
      <c r="Y178"/>
      <c r="Z178" s="52">
        <f>W178+X178+Y178</f>
        <v>0</v>
      </c>
      <c r="AA178" s="2">
        <f>I178+N178+V178+Z178</f>
        <v>325</v>
      </c>
    </row>
    <row r="179" spans="1:27" hidden="1">
      <c r="A179" s="3" t="s">
        <v>294</v>
      </c>
      <c r="B179" s="3">
        <v>1</v>
      </c>
      <c r="C179" s="3" t="s">
        <v>18</v>
      </c>
      <c r="D179" s="3" t="s">
        <v>295</v>
      </c>
      <c r="E179" s="4" t="s">
        <v>76</v>
      </c>
      <c r="F179" s="23">
        <v>4893.67</v>
      </c>
      <c r="G179" s="9">
        <v>2787</v>
      </c>
      <c r="H179" s="10">
        <v>4292</v>
      </c>
      <c r="I179" s="9">
        <f>F179+G179+H179</f>
        <v>11972.67</v>
      </c>
      <c r="J179" s="2">
        <v>0</v>
      </c>
      <c r="K179" s="2">
        <v>0</v>
      </c>
      <c r="L179" s="3">
        <v>0</v>
      </c>
      <c r="M179" s="3" t="s">
        <v>18</v>
      </c>
      <c r="N179" s="2">
        <f>J179+K179+L179</f>
        <v>0</v>
      </c>
      <c r="O179" s="30"/>
      <c r="P179" s="28" t="s">
        <v>18</v>
      </c>
      <c r="Q179" s="3">
        <v>0</v>
      </c>
      <c r="R179" s="3" t="s">
        <v>18</v>
      </c>
      <c r="S179" s="3"/>
      <c r="T179" s="1" t="s">
        <v>18</v>
      </c>
      <c r="U179" s="47"/>
      <c r="V179" s="1">
        <f>O179+Q179+S179</f>
        <v>0</v>
      </c>
      <c r="W179" s="3">
        <v>0</v>
      </c>
      <c r="X179">
        <v>0</v>
      </c>
      <c r="Y179"/>
      <c r="Z179" s="52">
        <f>W179+X179+Y179</f>
        <v>0</v>
      </c>
      <c r="AA179" s="2">
        <f>I179+N179+V179+Z179</f>
        <v>11972.67</v>
      </c>
    </row>
    <row r="180" spans="1:27" hidden="1">
      <c r="A180" s="3" t="s">
        <v>296</v>
      </c>
      <c r="B180" s="3">
        <v>2</v>
      </c>
      <c r="C180" s="3" t="s">
        <v>18</v>
      </c>
      <c r="D180" s="3" t="s">
        <v>295</v>
      </c>
      <c r="E180" s="4" t="s">
        <v>76</v>
      </c>
      <c r="F180" s="23">
        <v>0</v>
      </c>
      <c r="G180" s="9">
        <v>0</v>
      </c>
      <c r="H180" s="10">
        <v>0</v>
      </c>
      <c r="I180" s="9">
        <f>F180+G180+H180</f>
        <v>0</v>
      </c>
      <c r="J180" s="2">
        <v>0</v>
      </c>
      <c r="K180" s="2">
        <v>0</v>
      </c>
      <c r="L180" s="3">
        <v>2551</v>
      </c>
      <c r="M180" s="3" t="s">
        <v>18</v>
      </c>
      <c r="N180" s="2">
        <f>J180+K180+L180</f>
        <v>2551</v>
      </c>
      <c r="O180" s="30">
        <v>1436</v>
      </c>
      <c r="P180" s="28" t="s">
        <v>18</v>
      </c>
      <c r="Q180" s="3">
        <v>943</v>
      </c>
      <c r="R180" s="3" t="s">
        <v>18</v>
      </c>
      <c r="S180" s="3"/>
      <c r="T180" s="1" t="s">
        <v>18</v>
      </c>
      <c r="U180" s="47"/>
      <c r="V180" s="1">
        <f>O180+Q180+S180</f>
        <v>2379</v>
      </c>
      <c r="W180" s="3">
        <v>0</v>
      </c>
      <c r="Y180"/>
      <c r="Z180" s="52">
        <f>W180+X180+Y180</f>
        <v>0</v>
      </c>
      <c r="AA180" s="2">
        <f>I180+N180+V180+Z180</f>
        <v>4930</v>
      </c>
    </row>
    <row r="181" spans="1:27" hidden="1">
      <c r="A181" s="3" t="s">
        <v>297</v>
      </c>
      <c r="B181" s="3">
        <v>2</v>
      </c>
      <c r="C181" s="3" t="s">
        <v>18</v>
      </c>
      <c r="D181" s="3" t="s">
        <v>295</v>
      </c>
      <c r="E181" s="4" t="s">
        <v>76</v>
      </c>
      <c r="F181" s="72">
        <v>0</v>
      </c>
      <c r="G181" s="9">
        <v>0</v>
      </c>
      <c r="H181" s="10">
        <v>0</v>
      </c>
      <c r="I181" s="9">
        <v>0</v>
      </c>
      <c r="J181" s="2">
        <v>3348</v>
      </c>
      <c r="K181" s="2">
        <v>0</v>
      </c>
      <c r="L181" s="3">
        <v>0</v>
      </c>
      <c r="M181" s="3" t="s">
        <v>18</v>
      </c>
      <c r="N181" s="2">
        <f>J181+K181+L181</f>
        <v>3348</v>
      </c>
      <c r="O181" s="30"/>
      <c r="P181" s="28" t="s">
        <v>18</v>
      </c>
      <c r="Q181" s="3">
        <v>0</v>
      </c>
      <c r="R181" s="3" t="s">
        <v>18</v>
      </c>
      <c r="S181" s="3">
        <v>0</v>
      </c>
      <c r="T181" s="1" t="s">
        <v>18</v>
      </c>
      <c r="U181" s="47"/>
      <c r="V181" s="1">
        <f>O181+Q181+S181</f>
        <v>0</v>
      </c>
      <c r="W181" s="3">
        <v>0</v>
      </c>
      <c r="Y181"/>
      <c r="Z181" s="52">
        <f>W181+X181+Y181</f>
        <v>0</v>
      </c>
      <c r="AA181" s="2">
        <f>I181+N181+V181+Z181</f>
        <v>3348</v>
      </c>
    </row>
    <row r="182" spans="1:27" hidden="1">
      <c r="A182" s="3" t="s">
        <v>298</v>
      </c>
      <c r="B182" s="3">
        <v>3</v>
      </c>
      <c r="C182" s="3" t="s">
        <v>18</v>
      </c>
      <c r="D182" s="3" t="s">
        <v>299</v>
      </c>
      <c r="E182" s="4" t="s">
        <v>76</v>
      </c>
      <c r="F182" s="23">
        <v>7261.3499999999995</v>
      </c>
      <c r="G182" s="9">
        <v>1434</v>
      </c>
      <c r="H182" s="10">
        <v>3858</v>
      </c>
      <c r="I182" s="9">
        <f>F182+G182+H182</f>
        <v>12553.349999999999</v>
      </c>
      <c r="J182" s="2">
        <v>3189</v>
      </c>
      <c r="K182" s="2">
        <v>7526</v>
      </c>
      <c r="L182" s="3">
        <v>2099</v>
      </c>
      <c r="M182" s="3" t="s">
        <v>18</v>
      </c>
      <c r="N182" s="2">
        <f>J182+K182+L182</f>
        <v>12814</v>
      </c>
      <c r="O182" s="30">
        <v>720</v>
      </c>
      <c r="P182" s="28" t="s">
        <v>18</v>
      </c>
      <c r="Q182" s="3">
        <v>4519</v>
      </c>
      <c r="R182" s="3" t="s">
        <v>18</v>
      </c>
      <c r="S182" s="3">
        <v>8531</v>
      </c>
      <c r="T182" s="1" t="s">
        <v>18</v>
      </c>
      <c r="U182" s="47"/>
      <c r="V182" s="1">
        <f>O182+Q182+S182</f>
        <v>13770</v>
      </c>
      <c r="W182">
        <v>4656</v>
      </c>
      <c r="X182">
        <v>269</v>
      </c>
      <c r="Y182">
        <v>749</v>
      </c>
      <c r="Z182" s="52">
        <f>W182+X182+Y182</f>
        <v>5674</v>
      </c>
      <c r="AA182" s="2">
        <f>I182+N182+V182+Z182</f>
        <v>44811.35</v>
      </c>
    </row>
    <row r="183" spans="1:27" hidden="1">
      <c r="A183" s="3" t="s">
        <v>300</v>
      </c>
      <c r="B183" s="3">
        <v>3</v>
      </c>
      <c r="C183" s="3" t="s">
        <v>18</v>
      </c>
      <c r="D183" s="3" t="s">
        <v>299</v>
      </c>
      <c r="E183" s="4" t="s">
        <v>76</v>
      </c>
      <c r="F183" s="23">
        <v>8019.42</v>
      </c>
      <c r="G183" s="9">
        <v>0</v>
      </c>
      <c r="H183" s="10">
        <v>4239</v>
      </c>
      <c r="I183" s="9">
        <f>F183+G183+H183</f>
        <v>12258.42</v>
      </c>
      <c r="J183" s="2">
        <v>5240</v>
      </c>
      <c r="K183" s="2">
        <v>146</v>
      </c>
      <c r="L183" s="3">
        <v>7310</v>
      </c>
      <c r="M183" s="3" t="s">
        <v>18</v>
      </c>
      <c r="N183" s="2">
        <f>J183+K183+L183</f>
        <v>12696</v>
      </c>
      <c r="O183" s="30">
        <f>2631+720</f>
        <v>3351</v>
      </c>
      <c r="P183" s="28" t="s">
        <v>18</v>
      </c>
      <c r="Q183" s="3">
        <v>2962</v>
      </c>
      <c r="R183" s="3" t="s">
        <v>18</v>
      </c>
      <c r="S183" s="3">
        <v>2749</v>
      </c>
      <c r="T183" s="1" t="s">
        <v>18</v>
      </c>
      <c r="U183" s="47"/>
      <c r="V183" s="1">
        <f>O183+Q183+S183</f>
        <v>9062</v>
      </c>
      <c r="W183" s="3">
        <v>2088</v>
      </c>
      <c r="X183">
        <v>4229</v>
      </c>
      <c r="Y183">
        <v>2094</v>
      </c>
      <c r="Z183" s="52">
        <f>W183+X183+Y183</f>
        <v>8411</v>
      </c>
      <c r="AA183" s="2">
        <f>I183+N183+V183+Z183</f>
        <v>42427.42</v>
      </c>
    </row>
    <row r="184" spans="1:27" hidden="1">
      <c r="A184" s="3" t="s">
        <v>301</v>
      </c>
      <c r="B184" s="3">
        <v>3</v>
      </c>
      <c r="C184" s="3" t="s">
        <v>18</v>
      </c>
      <c r="D184" s="3" t="s">
        <v>299</v>
      </c>
      <c r="E184" s="4" t="s">
        <v>76</v>
      </c>
      <c r="F184" s="23">
        <v>0</v>
      </c>
      <c r="G184" s="9">
        <v>0</v>
      </c>
      <c r="H184" s="10">
        <v>0</v>
      </c>
      <c r="I184" s="9">
        <f>F184+G184+H184</f>
        <v>0</v>
      </c>
      <c r="J184" s="2">
        <v>558</v>
      </c>
      <c r="K184" s="2">
        <v>0</v>
      </c>
      <c r="L184" s="3">
        <v>0</v>
      </c>
      <c r="M184" s="3" t="s">
        <v>18</v>
      </c>
      <c r="N184" s="2">
        <f>J184+K184+L184</f>
        <v>558</v>
      </c>
      <c r="O184" s="30">
        <v>75</v>
      </c>
      <c r="P184" s="28" t="s">
        <v>18</v>
      </c>
      <c r="Q184" s="3">
        <v>0</v>
      </c>
      <c r="R184" s="3" t="s">
        <v>18</v>
      </c>
      <c r="S184" s="3"/>
      <c r="T184" s="1" t="s">
        <v>18</v>
      </c>
      <c r="U184" s="47"/>
      <c r="V184" s="1">
        <f>O184+Q184+S184</f>
        <v>75</v>
      </c>
      <c r="W184" s="3">
        <v>870</v>
      </c>
      <c r="X184">
        <v>2187</v>
      </c>
      <c r="Y184">
        <v>225</v>
      </c>
      <c r="Z184" s="52">
        <f>W184+X184+Y184</f>
        <v>3282</v>
      </c>
      <c r="AA184" s="2">
        <f>I184+N184+V184+Z184</f>
        <v>3915</v>
      </c>
    </row>
    <row r="185" spans="1:27" hidden="1">
      <c r="A185" s="3" t="s">
        <v>302</v>
      </c>
      <c r="B185" s="3">
        <v>3</v>
      </c>
      <c r="C185" s="3" t="s">
        <v>18</v>
      </c>
      <c r="D185" s="3" t="s">
        <v>299</v>
      </c>
      <c r="E185" s="4" t="s">
        <v>76</v>
      </c>
      <c r="F185" s="23">
        <v>0</v>
      </c>
      <c r="G185" s="9">
        <v>0</v>
      </c>
      <c r="H185" s="10">
        <v>0</v>
      </c>
      <c r="I185" s="9">
        <f>F185+G185+H185</f>
        <v>0</v>
      </c>
      <c r="J185" s="2">
        <v>0</v>
      </c>
      <c r="K185" s="2">
        <v>568</v>
      </c>
      <c r="L185" s="3">
        <v>35</v>
      </c>
      <c r="M185" s="3" t="s">
        <v>18</v>
      </c>
      <c r="N185" s="2">
        <f>J185+K185+L185</f>
        <v>603</v>
      </c>
      <c r="O185" s="30">
        <v>-337</v>
      </c>
      <c r="P185" s="28" t="s">
        <v>18</v>
      </c>
      <c r="Q185" s="3">
        <v>315</v>
      </c>
      <c r="R185" s="3" t="s">
        <v>18</v>
      </c>
      <c r="S185" s="3"/>
      <c r="T185" s="1" t="s">
        <v>18</v>
      </c>
      <c r="U185" s="1"/>
      <c r="V185" s="1">
        <f>O185+Q185+S185</f>
        <v>-22</v>
      </c>
      <c r="W185" s="3">
        <v>396</v>
      </c>
      <c r="Y185"/>
      <c r="Z185" s="52">
        <f>W185+X185+Y185</f>
        <v>396</v>
      </c>
      <c r="AA185" s="2">
        <f>I185+N185+V185+Z185</f>
        <v>977</v>
      </c>
    </row>
    <row r="186" spans="1:27">
      <c r="A186" s="4" t="s">
        <v>303</v>
      </c>
      <c r="B186" s="4">
        <v>1</v>
      </c>
      <c r="C186" s="4" t="s">
        <v>28</v>
      </c>
      <c r="D186" s="4" t="s">
        <v>110</v>
      </c>
      <c r="E186" s="3" t="s">
        <v>26</v>
      </c>
      <c r="F186" s="26">
        <v>10600</v>
      </c>
      <c r="G186" s="12">
        <v>336</v>
      </c>
      <c r="H186" s="9">
        <v>325</v>
      </c>
      <c r="I186" s="9">
        <f>F186+G186+H186</f>
        <v>11261</v>
      </c>
      <c r="J186" s="20">
        <v>0</v>
      </c>
      <c r="K186" s="20">
        <v>850</v>
      </c>
      <c r="L186" s="28">
        <v>2792</v>
      </c>
      <c r="M186" s="3">
        <v>2</v>
      </c>
      <c r="N186" s="20">
        <f>J186+K186+L186</f>
        <v>3642</v>
      </c>
      <c r="O186" s="35">
        <v>300</v>
      </c>
      <c r="P186" s="28">
        <v>300</v>
      </c>
      <c r="Q186" s="3">
        <v>325</v>
      </c>
      <c r="R186" s="3">
        <v>325</v>
      </c>
      <c r="T186" s="1"/>
      <c r="U186" s="38">
        <f>MAX(P186, R186, T186)</f>
        <v>325</v>
      </c>
      <c r="V186" s="1">
        <f>O186+Q186+S186</f>
        <v>625</v>
      </c>
      <c r="W186" s="3">
        <v>0</v>
      </c>
      <c r="X186">
        <v>0</v>
      </c>
      <c r="Y186" s="68">
        <v>400</v>
      </c>
      <c r="Z186" s="52">
        <f>W186+X186+Y186</f>
        <v>400</v>
      </c>
      <c r="AA186" s="2">
        <f>I186+N186+V186+Z186</f>
        <v>15928</v>
      </c>
    </row>
    <row r="187" spans="1:27">
      <c r="A187" s="3" t="s">
        <v>304</v>
      </c>
      <c r="B187" s="3">
        <v>2</v>
      </c>
      <c r="C187" s="3" t="s">
        <v>24</v>
      </c>
      <c r="D187" s="3" t="s">
        <v>305</v>
      </c>
      <c r="E187" s="3" t="s">
        <v>26</v>
      </c>
      <c r="F187" s="3"/>
      <c r="G187" s="9"/>
      <c r="H187" s="10"/>
      <c r="I187" s="9">
        <f>F187+G187+H187</f>
        <v>0</v>
      </c>
      <c r="J187" s="2"/>
      <c r="K187" s="2">
        <v>217</v>
      </c>
      <c r="L187" s="28">
        <v>554</v>
      </c>
      <c r="M187" s="3">
        <v>4</v>
      </c>
      <c r="N187" s="2">
        <f>J187+K187+L187</f>
        <v>771</v>
      </c>
      <c r="O187" s="35">
        <v>698</v>
      </c>
      <c r="P187" s="28">
        <v>948</v>
      </c>
      <c r="Q187" s="3">
        <v>1364</v>
      </c>
      <c r="R187" s="3">
        <v>708</v>
      </c>
      <c r="S187" s="3">
        <v>5896</v>
      </c>
      <c r="T187" s="1">
        <v>1965</v>
      </c>
      <c r="U187" s="33">
        <f>MAX(P187, R187, T187)</f>
        <v>1965</v>
      </c>
      <c r="V187" s="1">
        <f>O187+Q187+S187</f>
        <v>7958</v>
      </c>
      <c r="W187" s="3">
        <v>4940</v>
      </c>
      <c r="X187">
        <v>855</v>
      </c>
      <c r="Y187">
        <v>1273</v>
      </c>
      <c r="Z187" s="52">
        <f>W187+X187+Y187</f>
        <v>7068</v>
      </c>
      <c r="AA187" s="2">
        <f>I187+N187+V187+Z187</f>
        <v>15797</v>
      </c>
    </row>
    <row r="188" spans="1:27">
      <c r="A188" s="4" t="s">
        <v>306</v>
      </c>
      <c r="B188" s="4">
        <v>2</v>
      </c>
      <c r="C188" s="4" t="s">
        <v>28</v>
      </c>
      <c r="D188" s="4" t="s">
        <v>156</v>
      </c>
      <c r="E188" s="3" t="s">
        <v>26</v>
      </c>
      <c r="F188" s="26">
        <v>1909</v>
      </c>
      <c r="G188" s="12">
        <v>275</v>
      </c>
      <c r="H188" s="10">
        <v>320</v>
      </c>
      <c r="I188" s="9">
        <f>F188+G188+H188</f>
        <v>2504</v>
      </c>
      <c r="J188" s="20">
        <v>0</v>
      </c>
      <c r="K188" s="20">
        <v>295</v>
      </c>
      <c r="L188" s="28">
        <v>0</v>
      </c>
      <c r="M188" s="3">
        <v>1</v>
      </c>
      <c r="N188" s="20">
        <f>J188+K188+L188</f>
        <v>295</v>
      </c>
      <c r="O188" s="28">
        <v>460</v>
      </c>
      <c r="P188" s="28">
        <v>460</v>
      </c>
      <c r="Q188" s="3">
        <v>1522</v>
      </c>
      <c r="R188" s="3">
        <v>585</v>
      </c>
      <c r="S188" s="3">
        <v>488</v>
      </c>
      <c r="T188" s="1">
        <v>488</v>
      </c>
      <c r="U188" s="38">
        <f>MAX(P188, R188, T188)</f>
        <v>585</v>
      </c>
      <c r="V188" s="1">
        <f>O188+Q188+S188</f>
        <v>2470</v>
      </c>
      <c r="W188" s="3">
        <v>798</v>
      </c>
      <c r="X188">
        <v>1264</v>
      </c>
      <c r="Y188" s="69">
        <v>8225</v>
      </c>
      <c r="Z188" s="52">
        <f>W188+X188+Y188</f>
        <v>10287</v>
      </c>
      <c r="AA188" s="2">
        <f>I188+N188+V188+Z188</f>
        <v>15556</v>
      </c>
    </row>
    <row r="189" spans="1:27">
      <c r="A189" s="4" t="s">
        <v>307</v>
      </c>
      <c r="B189" s="4">
        <v>2</v>
      </c>
      <c r="C189" s="4" t="s">
        <v>28</v>
      </c>
      <c r="D189" s="4" t="s">
        <v>209</v>
      </c>
      <c r="E189" s="4" t="s">
        <v>26</v>
      </c>
      <c r="F189" s="26">
        <v>0</v>
      </c>
      <c r="G189" s="12">
        <v>0</v>
      </c>
      <c r="H189" s="12">
        <v>7439</v>
      </c>
      <c r="I189" s="34">
        <f>F189+G189+H189</f>
        <v>7439</v>
      </c>
      <c r="J189" s="20">
        <v>640</v>
      </c>
      <c r="K189" s="20">
        <v>1186</v>
      </c>
      <c r="L189" s="30">
        <v>525</v>
      </c>
      <c r="M189" s="4">
        <v>5</v>
      </c>
      <c r="N189" s="20">
        <f>J189+K189+L189</f>
        <v>2351</v>
      </c>
      <c r="O189" s="30">
        <v>1434</v>
      </c>
      <c r="P189" s="30">
        <v>1045</v>
      </c>
      <c r="Q189" s="4">
        <v>2958</v>
      </c>
      <c r="R189" s="4">
        <v>1582</v>
      </c>
      <c r="S189" s="4"/>
      <c r="T189" s="32"/>
      <c r="U189" s="38">
        <f>MAX(P189, R189, T189)</f>
        <v>1582</v>
      </c>
      <c r="V189" s="32">
        <f>O189+Q189+S189</f>
        <v>4392</v>
      </c>
      <c r="W189" s="4">
        <v>0</v>
      </c>
      <c r="X189" s="54">
        <v>1307</v>
      </c>
      <c r="Y189" s="67">
        <v>0</v>
      </c>
      <c r="Z189" s="52">
        <f>W189+X189+Y189</f>
        <v>1307</v>
      </c>
      <c r="AA189" s="2">
        <f>I189+N189+V189+Z189</f>
        <v>15489</v>
      </c>
    </row>
    <row r="190" spans="1:27">
      <c r="A190" s="6" t="s">
        <v>308</v>
      </c>
      <c r="B190" s="3">
        <v>2</v>
      </c>
      <c r="C190" s="3" t="s">
        <v>24</v>
      </c>
      <c r="D190" s="3" t="s">
        <v>309</v>
      </c>
      <c r="E190" s="3" t="s">
        <v>26</v>
      </c>
      <c r="F190" s="3"/>
      <c r="G190" s="9"/>
      <c r="H190" s="10"/>
      <c r="I190" s="9"/>
      <c r="J190" s="2"/>
      <c r="K190" s="2"/>
      <c r="L190" s="3"/>
      <c r="M190" s="3"/>
      <c r="N190" s="2"/>
      <c r="O190" s="28">
        <v>0</v>
      </c>
      <c r="P190" s="28">
        <v>0</v>
      </c>
      <c r="Q190" s="3">
        <v>250</v>
      </c>
      <c r="R190" s="3">
        <v>250</v>
      </c>
      <c r="S190" s="3">
        <v>4179</v>
      </c>
      <c r="T190" s="1">
        <v>2565</v>
      </c>
      <c r="U190" s="38">
        <f>MAX(P190, R190, T190)</f>
        <v>2565</v>
      </c>
      <c r="V190" s="33">
        <f>O190+Q190+S190</f>
        <v>4429</v>
      </c>
      <c r="W190" s="3">
        <v>2621</v>
      </c>
      <c r="X190">
        <v>3435</v>
      </c>
      <c r="Y190">
        <v>4382</v>
      </c>
      <c r="Z190" s="52">
        <f>W190+X190+Y190</f>
        <v>10438</v>
      </c>
      <c r="AA190" s="2">
        <f>I190+N190+V190+Z190</f>
        <v>14867</v>
      </c>
    </row>
    <row r="191" spans="1:27">
      <c r="A191" s="3" t="s">
        <v>310</v>
      </c>
      <c r="B191" s="3">
        <v>2</v>
      </c>
      <c r="C191" s="3" t="s">
        <v>24</v>
      </c>
      <c r="D191" s="3" t="s">
        <v>58</v>
      </c>
      <c r="E191" s="3" t="s">
        <v>26</v>
      </c>
      <c r="F191" s="23">
        <v>791</v>
      </c>
      <c r="G191" s="9">
        <v>0</v>
      </c>
      <c r="H191" s="9">
        <v>503</v>
      </c>
      <c r="I191" s="9">
        <f>F191+G191+H191</f>
        <v>1294</v>
      </c>
      <c r="J191" s="2">
        <v>120</v>
      </c>
      <c r="K191" s="2">
        <v>888</v>
      </c>
      <c r="L191" s="2">
        <v>7761</v>
      </c>
      <c r="M191" s="3"/>
      <c r="N191" s="2">
        <f>J191+K191+L191</f>
        <v>8769</v>
      </c>
      <c r="O191" s="28">
        <v>96</v>
      </c>
      <c r="P191" s="28">
        <v>96</v>
      </c>
      <c r="Q191" s="3">
        <v>670</v>
      </c>
      <c r="R191" s="3">
        <v>540</v>
      </c>
      <c r="S191" s="3">
        <v>0</v>
      </c>
      <c r="T191" s="1">
        <v>0</v>
      </c>
      <c r="U191" s="38">
        <f>MAX(P191, R191, T191)</f>
        <v>540</v>
      </c>
      <c r="V191" s="1">
        <f>O191+Q191+S191</f>
        <v>766</v>
      </c>
      <c r="W191" s="3">
        <v>0</v>
      </c>
      <c r="X191">
        <v>1445</v>
      </c>
      <c r="Y191">
        <v>2490</v>
      </c>
      <c r="Z191" s="52">
        <f>W191+X191+Y191</f>
        <v>3935</v>
      </c>
      <c r="AA191" s="2">
        <f>I191+N191+V191+Z191</f>
        <v>14764</v>
      </c>
    </row>
    <row r="192" spans="1:27">
      <c r="A192" s="4" t="s">
        <v>311</v>
      </c>
      <c r="B192" s="4">
        <v>1</v>
      </c>
      <c r="C192" s="4" t="s">
        <v>28</v>
      </c>
      <c r="D192" s="4" t="s">
        <v>141</v>
      </c>
      <c r="E192" s="3" t="s">
        <v>26</v>
      </c>
      <c r="F192" s="26">
        <v>2978</v>
      </c>
      <c r="G192" s="12">
        <v>220</v>
      </c>
      <c r="H192" s="9">
        <v>1477</v>
      </c>
      <c r="I192" s="9">
        <f>F192+G192+H192</f>
        <v>4675</v>
      </c>
      <c r="J192" s="20">
        <v>855</v>
      </c>
      <c r="K192" s="20">
        <v>194</v>
      </c>
      <c r="L192" s="28">
        <v>595</v>
      </c>
      <c r="M192" s="3">
        <v>4</v>
      </c>
      <c r="N192" s="20">
        <f>J192+K192+L192</f>
        <v>1644</v>
      </c>
      <c r="O192" s="28">
        <v>1442</v>
      </c>
      <c r="P192" s="28">
        <v>779</v>
      </c>
      <c r="Q192" s="3">
        <v>1924</v>
      </c>
      <c r="R192" s="3">
        <v>1276</v>
      </c>
      <c r="S192">
        <v>100</v>
      </c>
      <c r="T192" s="1">
        <v>100</v>
      </c>
      <c r="U192" s="33">
        <f>MAX(P192, R192, T192)</f>
        <v>1276</v>
      </c>
      <c r="V192" s="1">
        <f>O192+Q192+S192</f>
        <v>3466</v>
      </c>
      <c r="W192" s="3">
        <v>288</v>
      </c>
      <c r="X192">
        <v>0</v>
      </c>
      <c r="Y192" s="69">
        <v>4043</v>
      </c>
      <c r="Z192" s="52">
        <f>W192+X192+Y192</f>
        <v>4331</v>
      </c>
      <c r="AA192" s="2">
        <f>I192+N192+V192+Z192</f>
        <v>14116</v>
      </c>
    </row>
    <row r="193" spans="1:33">
      <c r="A193" s="4" t="s">
        <v>312</v>
      </c>
      <c r="B193" s="4">
        <v>1</v>
      </c>
      <c r="C193" s="4" t="s">
        <v>28</v>
      </c>
      <c r="D193" s="4" t="s">
        <v>283</v>
      </c>
      <c r="E193" s="3" t="s">
        <v>26</v>
      </c>
      <c r="F193" s="27">
        <v>0</v>
      </c>
      <c r="G193" s="18">
        <v>0</v>
      </c>
      <c r="H193" s="10">
        <v>0</v>
      </c>
      <c r="I193" s="9">
        <f>F193+G193+H193</f>
        <v>0</v>
      </c>
      <c r="J193" s="20">
        <v>2255</v>
      </c>
      <c r="K193" s="20">
        <v>1190</v>
      </c>
      <c r="L193" s="28">
        <v>895</v>
      </c>
      <c r="M193" s="3">
        <v>3</v>
      </c>
      <c r="N193" s="20">
        <f>J193+K193+L193</f>
        <v>4340</v>
      </c>
      <c r="O193" s="28">
        <v>350</v>
      </c>
      <c r="P193" s="28">
        <v>350</v>
      </c>
      <c r="Q193" s="3">
        <v>454</v>
      </c>
      <c r="R193" s="3">
        <v>454</v>
      </c>
      <c r="S193" s="3">
        <v>1573</v>
      </c>
      <c r="T193" s="1">
        <v>1226</v>
      </c>
      <c r="U193" s="33">
        <f>MAX(P193, R193, T193)</f>
        <v>1226</v>
      </c>
      <c r="V193" s="1">
        <f>O193+Q193+S193</f>
        <v>2377</v>
      </c>
      <c r="W193" s="3">
        <v>1271</v>
      </c>
      <c r="X193">
        <v>5722</v>
      </c>
      <c r="Y193" s="69">
        <v>350</v>
      </c>
      <c r="Z193" s="52">
        <f>W193+X193+Y193</f>
        <v>7343</v>
      </c>
      <c r="AA193" s="2">
        <f>I193+N193+V193+Z193</f>
        <v>14060</v>
      </c>
      <c r="AE193" s="3"/>
      <c r="AF193" s="3"/>
      <c r="AG193" s="3"/>
    </row>
    <row r="194" spans="1:33" hidden="1">
      <c r="A194" s="3" t="s">
        <v>313</v>
      </c>
      <c r="B194" s="3">
        <v>3</v>
      </c>
      <c r="C194" s="3" t="s">
        <v>18</v>
      </c>
      <c r="D194" s="3" t="s">
        <v>314</v>
      </c>
      <c r="E194" s="3" t="s">
        <v>76</v>
      </c>
      <c r="F194" s="23">
        <v>0</v>
      </c>
      <c r="G194" s="9">
        <v>0</v>
      </c>
      <c r="H194" s="10">
        <v>0</v>
      </c>
      <c r="I194" s="9">
        <v>4925</v>
      </c>
      <c r="J194" s="2">
        <v>0</v>
      </c>
      <c r="K194" s="2">
        <v>533</v>
      </c>
      <c r="L194" s="3">
        <v>3204</v>
      </c>
      <c r="M194" s="3" t="s">
        <v>18</v>
      </c>
      <c r="N194" s="2">
        <f>J194+K194+L194</f>
        <v>3737</v>
      </c>
      <c r="O194" s="28">
        <v>3297</v>
      </c>
      <c r="P194" s="28" t="s">
        <v>18</v>
      </c>
      <c r="Q194" s="3">
        <v>3410</v>
      </c>
      <c r="R194" s="3" t="s">
        <v>18</v>
      </c>
      <c r="S194" s="3">
        <v>5650</v>
      </c>
      <c r="T194" s="1" t="s">
        <v>18</v>
      </c>
      <c r="U194" s="47"/>
      <c r="V194" s="33">
        <f>O194+Q194+S194</f>
        <v>12357</v>
      </c>
      <c r="W194" s="3">
        <v>2203</v>
      </c>
      <c r="X194">
        <v>2480</v>
      </c>
      <c r="Y194">
        <v>5108</v>
      </c>
      <c r="Z194" s="52">
        <f>W194+X194+Y194</f>
        <v>9791</v>
      </c>
      <c r="AA194" s="2">
        <f>I194+N194+V194+Z194</f>
        <v>30810</v>
      </c>
    </row>
    <row r="195" spans="1:33" hidden="1">
      <c r="A195" s="3" t="s">
        <v>315</v>
      </c>
      <c r="B195" s="3">
        <v>3</v>
      </c>
      <c r="C195" s="3" t="s">
        <v>18</v>
      </c>
      <c r="D195" s="3" t="s">
        <v>314</v>
      </c>
      <c r="E195" s="3" t="s">
        <v>76</v>
      </c>
      <c r="F195" s="23">
        <v>2203</v>
      </c>
      <c r="G195" s="9">
        <v>1820</v>
      </c>
      <c r="H195" s="10">
        <v>1820</v>
      </c>
      <c r="I195" s="9">
        <f>F195+G195+H195</f>
        <v>5843</v>
      </c>
      <c r="J195" s="2">
        <v>0</v>
      </c>
      <c r="K195" s="2">
        <v>1975</v>
      </c>
      <c r="L195" s="3">
        <v>6728</v>
      </c>
      <c r="M195" s="3" t="s">
        <v>18</v>
      </c>
      <c r="N195" s="2">
        <f>J195+K195+L195</f>
        <v>8703</v>
      </c>
      <c r="O195" s="28">
        <v>165</v>
      </c>
      <c r="P195" s="28" t="s">
        <v>18</v>
      </c>
      <c r="Q195" s="3">
        <v>1625</v>
      </c>
      <c r="R195" s="3" t="s">
        <v>18</v>
      </c>
      <c r="S195" s="3">
        <v>1390</v>
      </c>
      <c r="T195" s="1" t="s">
        <v>18</v>
      </c>
      <c r="U195" s="47"/>
      <c r="V195" s="1">
        <f>O195+Q195+S195</f>
        <v>3180</v>
      </c>
      <c r="W195" s="3">
        <v>1144</v>
      </c>
      <c r="X195">
        <v>4653</v>
      </c>
      <c r="Y195"/>
      <c r="Z195" s="52">
        <f>W195+X195+Y195</f>
        <v>5797</v>
      </c>
      <c r="AA195" s="2">
        <f>I195+N195+V195+Z195</f>
        <v>23523</v>
      </c>
    </row>
    <row r="196" spans="1:33" hidden="1">
      <c r="A196" s="3" t="s">
        <v>316</v>
      </c>
      <c r="B196" s="3">
        <v>3</v>
      </c>
      <c r="C196" s="3" t="s">
        <v>18</v>
      </c>
      <c r="D196" s="3" t="s">
        <v>314</v>
      </c>
      <c r="E196" s="3" t="s">
        <v>76</v>
      </c>
      <c r="F196" s="23">
        <v>2208</v>
      </c>
      <c r="G196" s="9">
        <v>0</v>
      </c>
      <c r="H196" s="10">
        <v>0</v>
      </c>
      <c r="I196" s="9">
        <f>F196+G196+H196</f>
        <v>2208</v>
      </c>
      <c r="J196" s="2">
        <v>0</v>
      </c>
      <c r="K196" s="2">
        <v>530</v>
      </c>
      <c r="L196" s="3">
        <v>0</v>
      </c>
      <c r="M196" t="s">
        <v>18</v>
      </c>
      <c r="N196" s="2">
        <f>J196+K196+L196</f>
        <v>530</v>
      </c>
      <c r="O196" s="28">
        <v>0</v>
      </c>
      <c r="P196" s="28" t="s">
        <v>18</v>
      </c>
      <c r="Q196" s="3">
        <v>0</v>
      </c>
      <c r="R196" s="3" t="s">
        <v>18</v>
      </c>
      <c r="S196" s="3">
        <v>2678</v>
      </c>
      <c r="T196" s="1" t="s">
        <v>18</v>
      </c>
      <c r="U196" s="47"/>
      <c r="V196" s="1">
        <f>O196+Q196+S196</f>
        <v>2678</v>
      </c>
      <c r="W196" s="3">
        <v>743</v>
      </c>
      <c r="X196">
        <v>3583</v>
      </c>
      <c r="Y196"/>
      <c r="Z196" s="52">
        <f>W196+X196+Y196</f>
        <v>4326</v>
      </c>
      <c r="AA196" s="2">
        <f>I196+N196+V196+Z196</f>
        <v>9742</v>
      </c>
    </row>
    <row r="197" spans="1:33" hidden="1">
      <c r="A197" s="3" t="s">
        <v>317</v>
      </c>
      <c r="B197" s="3">
        <v>3</v>
      </c>
      <c r="C197" s="3" t="s">
        <v>18</v>
      </c>
      <c r="D197" s="3" t="s">
        <v>314</v>
      </c>
      <c r="E197" s="3" t="s">
        <v>76</v>
      </c>
      <c r="F197" s="23">
        <v>3705</v>
      </c>
      <c r="G197" s="9">
        <v>460</v>
      </c>
      <c r="H197" s="10">
        <v>460</v>
      </c>
      <c r="I197" s="9">
        <f>F197+G197+H197</f>
        <v>4625</v>
      </c>
      <c r="J197" s="2">
        <v>0</v>
      </c>
      <c r="K197" s="2">
        <v>0</v>
      </c>
      <c r="L197" s="3">
        <v>0</v>
      </c>
      <c r="M197" s="3" t="s">
        <v>18</v>
      </c>
      <c r="N197" s="2">
        <f>J197+K197+L197</f>
        <v>0</v>
      </c>
      <c r="O197" s="28">
        <v>0</v>
      </c>
      <c r="P197" s="28" t="s">
        <v>18</v>
      </c>
      <c r="Q197" s="3">
        <v>0</v>
      </c>
      <c r="R197" s="3" t="s">
        <v>18</v>
      </c>
      <c r="S197" s="3">
        <v>0</v>
      </c>
      <c r="T197" s="1" t="s">
        <v>18</v>
      </c>
      <c r="U197" s="47"/>
      <c r="V197" s="1">
        <f>O197+Q197+S197</f>
        <v>0</v>
      </c>
      <c r="W197" s="3">
        <v>0</v>
      </c>
      <c r="X197">
        <v>0</v>
      </c>
      <c r="Y197"/>
      <c r="Z197" s="52">
        <f>W197+X197+Y197</f>
        <v>0</v>
      </c>
      <c r="AA197" s="2">
        <f>I197+N197+V197+Z197</f>
        <v>4625</v>
      </c>
    </row>
    <row r="198" spans="1:33" hidden="1">
      <c r="A198" s="3" t="s">
        <v>318</v>
      </c>
      <c r="B198" s="3">
        <v>3</v>
      </c>
      <c r="C198" s="3" t="s">
        <v>18</v>
      </c>
      <c r="D198" s="3" t="s">
        <v>314</v>
      </c>
      <c r="E198" s="3" t="s">
        <v>76</v>
      </c>
      <c r="F198" s="23">
        <v>0</v>
      </c>
      <c r="G198" s="9">
        <v>0</v>
      </c>
      <c r="H198" s="10">
        <v>0</v>
      </c>
      <c r="I198" s="9">
        <v>86</v>
      </c>
      <c r="J198" s="2">
        <v>0</v>
      </c>
      <c r="K198" s="2">
        <v>0</v>
      </c>
      <c r="L198" s="3">
        <v>481</v>
      </c>
      <c r="M198" s="3" t="s">
        <v>18</v>
      </c>
      <c r="N198" s="2">
        <f>J198+K198+L198</f>
        <v>481</v>
      </c>
      <c r="O198" s="28">
        <v>0</v>
      </c>
      <c r="P198" s="28" t="s">
        <v>18</v>
      </c>
      <c r="Q198" s="3">
        <v>460</v>
      </c>
      <c r="R198" s="3" t="s">
        <v>18</v>
      </c>
      <c r="S198" s="3">
        <v>0</v>
      </c>
      <c r="T198" s="1" t="s">
        <v>18</v>
      </c>
      <c r="U198" s="47"/>
      <c r="V198" s="1">
        <f>O198+Q198+S198</f>
        <v>460</v>
      </c>
      <c r="W198" s="3">
        <v>0</v>
      </c>
      <c r="X198">
        <v>0</v>
      </c>
      <c r="Y198"/>
      <c r="Z198" s="52">
        <f>W198+X198+Y198</f>
        <v>0</v>
      </c>
      <c r="AA198" s="2">
        <f>I198+N198+V198+Z198</f>
        <v>1027</v>
      </c>
    </row>
    <row r="199" spans="1:33" hidden="1">
      <c r="A199" s="3" t="s">
        <v>319</v>
      </c>
      <c r="B199" s="3">
        <v>9</v>
      </c>
      <c r="C199" s="3" t="s">
        <v>18</v>
      </c>
      <c r="D199" s="3" t="s">
        <v>320</v>
      </c>
      <c r="E199" s="5" t="s">
        <v>20</v>
      </c>
      <c r="F199" s="3"/>
      <c r="G199" s="9"/>
      <c r="H199" s="10"/>
      <c r="I199" s="9"/>
      <c r="J199" s="2"/>
      <c r="K199" s="2"/>
      <c r="L199" s="3"/>
      <c r="M199" s="3"/>
      <c r="N199" s="2"/>
      <c r="O199" s="28"/>
      <c r="P199" s="28"/>
      <c r="Q199" s="3"/>
      <c r="T199" s="1"/>
      <c r="U199" s="1"/>
      <c r="V199" s="1">
        <f>O199+Q199+S199</f>
        <v>0</v>
      </c>
      <c r="W199" s="3">
        <v>1993</v>
      </c>
      <c r="X199">
        <v>0</v>
      </c>
      <c r="Y199"/>
      <c r="Z199" s="52">
        <f>W199+X199+Y199</f>
        <v>1993</v>
      </c>
      <c r="AA199" s="2">
        <f>I199+N199+V199+Z199</f>
        <v>1993</v>
      </c>
    </row>
    <row r="200" spans="1:33" hidden="1">
      <c r="A200" s="3" t="s">
        <v>321</v>
      </c>
      <c r="B200" s="3">
        <v>9</v>
      </c>
      <c r="C200" s="3" t="s">
        <v>18</v>
      </c>
      <c r="D200" s="3" t="s">
        <v>320</v>
      </c>
      <c r="E200" s="5" t="s">
        <v>20</v>
      </c>
      <c r="F200" s="23">
        <v>0</v>
      </c>
      <c r="G200" s="9">
        <v>0</v>
      </c>
      <c r="H200" s="10">
        <v>0</v>
      </c>
      <c r="I200" s="9">
        <f>F200+G200+H200</f>
        <v>0</v>
      </c>
      <c r="J200" s="2">
        <v>0</v>
      </c>
      <c r="K200" s="2">
        <v>1452</v>
      </c>
      <c r="L200" s="3">
        <v>3118</v>
      </c>
      <c r="M200" s="3" t="s">
        <v>18</v>
      </c>
      <c r="N200" s="2">
        <f>J200+K200+L200</f>
        <v>4570</v>
      </c>
      <c r="O200" s="28">
        <v>0</v>
      </c>
      <c r="P200" s="28" t="s">
        <v>18</v>
      </c>
      <c r="Q200" s="3">
        <v>0</v>
      </c>
      <c r="R200" s="3" t="s">
        <v>18</v>
      </c>
      <c r="S200" s="3">
        <v>153</v>
      </c>
      <c r="T200" s="1" t="s">
        <v>18</v>
      </c>
      <c r="U200" s="47"/>
      <c r="V200" s="1">
        <f>O200+Q200+S200</f>
        <v>153</v>
      </c>
      <c r="W200" s="3">
        <v>1098</v>
      </c>
      <c r="X200">
        <v>0</v>
      </c>
      <c r="Y200"/>
      <c r="Z200" s="52">
        <f>W200+X200+Y200</f>
        <v>1098</v>
      </c>
      <c r="AA200" s="2">
        <f>I200+N200+V200+Z200</f>
        <v>5821</v>
      </c>
    </row>
    <row r="201" spans="1:33" hidden="1">
      <c r="A201" s="3" t="s">
        <v>322</v>
      </c>
      <c r="B201" s="3">
        <v>9</v>
      </c>
      <c r="C201" s="3" t="s">
        <v>18</v>
      </c>
      <c r="D201" s="3" t="s">
        <v>320</v>
      </c>
      <c r="E201" s="3" t="s">
        <v>20</v>
      </c>
      <c r="F201" s="23">
        <v>0</v>
      </c>
      <c r="G201" s="9">
        <v>3159</v>
      </c>
      <c r="H201" s="10">
        <v>1379</v>
      </c>
      <c r="I201" s="9">
        <f>F201+G201+H201</f>
        <v>4538</v>
      </c>
      <c r="J201" s="2">
        <v>6031</v>
      </c>
      <c r="K201" s="2">
        <v>7065</v>
      </c>
      <c r="L201" s="3">
        <v>2574</v>
      </c>
      <c r="M201" s="3" t="s">
        <v>18</v>
      </c>
      <c r="N201" s="2">
        <f>J201+K201+L201</f>
        <v>15670</v>
      </c>
      <c r="O201" s="28">
        <v>4898</v>
      </c>
      <c r="P201" s="28" t="s">
        <v>18</v>
      </c>
      <c r="Q201" s="3">
        <v>2706</v>
      </c>
      <c r="R201" s="3" t="s">
        <v>18</v>
      </c>
      <c r="S201" s="3">
        <v>0</v>
      </c>
      <c r="T201" s="1" t="s">
        <v>18</v>
      </c>
      <c r="U201" s="47"/>
      <c r="V201" s="1">
        <f>O201+Q201+S201</f>
        <v>7604</v>
      </c>
      <c r="W201" s="3"/>
      <c r="X201">
        <v>0</v>
      </c>
      <c r="Y201"/>
      <c r="Z201" s="52">
        <f>W201+X201+Y201</f>
        <v>0</v>
      </c>
      <c r="AA201" s="2">
        <f>I201+N201+V201+Z201</f>
        <v>27812</v>
      </c>
    </row>
    <row r="202" spans="1:33" hidden="1">
      <c r="A202" s="3" t="s">
        <v>323</v>
      </c>
      <c r="B202" s="3">
        <v>9</v>
      </c>
      <c r="C202" s="3" t="s">
        <v>18</v>
      </c>
      <c r="D202" s="3" t="s">
        <v>320</v>
      </c>
      <c r="E202" s="5" t="s">
        <v>20</v>
      </c>
      <c r="F202" s="23">
        <v>0</v>
      </c>
      <c r="G202" s="9">
        <v>0</v>
      </c>
      <c r="H202" s="10">
        <v>2040</v>
      </c>
      <c r="I202" s="9">
        <f>F202+G202+H202</f>
        <v>2040</v>
      </c>
      <c r="J202" s="2">
        <v>0</v>
      </c>
      <c r="K202" s="2">
        <v>7076</v>
      </c>
      <c r="L202" s="3">
        <v>140</v>
      </c>
      <c r="M202" s="3" t="s">
        <v>18</v>
      </c>
      <c r="N202" s="2">
        <f>J202+K202+L202</f>
        <v>7216</v>
      </c>
      <c r="O202" s="28">
        <v>570</v>
      </c>
      <c r="P202" s="28" t="s">
        <v>18</v>
      </c>
      <c r="Q202" s="3">
        <v>733</v>
      </c>
      <c r="R202" s="3" t="s">
        <v>18</v>
      </c>
      <c r="S202" s="3">
        <v>2682</v>
      </c>
      <c r="T202" s="1" t="s">
        <v>18</v>
      </c>
      <c r="U202" s="1"/>
      <c r="V202" s="33">
        <f>O202+Q202+S202</f>
        <v>3985</v>
      </c>
      <c r="W202" s="3">
        <v>485</v>
      </c>
      <c r="X202">
        <v>0</v>
      </c>
      <c r="Y202"/>
      <c r="Z202" s="52">
        <f>W202+X202+Y202</f>
        <v>485</v>
      </c>
      <c r="AA202" s="2">
        <f>I202+N202+V202+Z202</f>
        <v>13726</v>
      </c>
    </row>
    <row r="203" spans="1:33" hidden="1">
      <c r="A203" s="3" t="s">
        <v>324</v>
      </c>
      <c r="B203" s="3">
        <v>9</v>
      </c>
      <c r="C203" s="3" t="s">
        <v>18</v>
      </c>
      <c r="D203" s="3" t="s">
        <v>320</v>
      </c>
      <c r="E203" s="5" t="s">
        <v>20</v>
      </c>
      <c r="F203" s="23">
        <v>0</v>
      </c>
      <c r="G203" s="9">
        <v>0</v>
      </c>
      <c r="H203" s="10">
        <v>0</v>
      </c>
      <c r="I203" s="9">
        <f>F203+G203+H203</f>
        <v>0</v>
      </c>
      <c r="J203" s="2">
        <v>258</v>
      </c>
      <c r="K203" s="2">
        <v>0</v>
      </c>
      <c r="L203" s="3">
        <v>0</v>
      </c>
      <c r="M203" s="3" t="s">
        <v>18</v>
      </c>
      <c r="N203" s="2">
        <f>J203+K203+L203</f>
        <v>258</v>
      </c>
      <c r="O203" s="28">
        <v>0</v>
      </c>
      <c r="P203" s="28" t="s">
        <v>18</v>
      </c>
      <c r="Q203" s="3">
        <v>0</v>
      </c>
      <c r="R203" s="3" t="s">
        <v>18</v>
      </c>
      <c r="S203" s="3">
        <v>0</v>
      </c>
      <c r="T203" s="1" t="s">
        <v>18</v>
      </c>
      <c r="U203" s="1"/>
      <c r="V203" s="1">
        <f>O203+Q203+S203</f>
        <v>0</v>
      </c>
      <c r="W203" s="3"/>
      <c r="X203">
        <v>0</v>
      </c>
      <c r="Y203"/>
      <c r="Z203" s="52">
        <f>W203+X203+Y203</f>
        <v>0</v>
      </c>
      <c r="AA203" s="2">
        <f>I203+N203+V203+Z203</f>
        <v>258</v>
      </c>
      <c r="AE203" s="3"/>
      <c r="AF203" s="3"/>
      <c r="AG203" s="3"/>
    </row>
    <row r="204" spans="1:33">
      <c r="A204" s="3" t="s">
        <v>325</v>
      </c>
      <c r="B204" s="3">
        <v>3</v>
      </c>
      <c r="C204" s="3" t="s">
        <v>24</v>
      </c>
      <c r="D204" s="3" t="s">
        <v>194</v>
      </c>
      <c r="E204" s="3" t="s">
        <v>26</v>
      </c>
      <c r="F204" s="23">
        <v>429</v>
      </c>
      <c r="G204" s="9">
        <v>0</v>
      </c>
      <c r="H204" s="10">
        <v>0</v>
      </c>
      <c r="I204" s="9">
        <f>F204+G204+H204</f>
        <v>429</v>
      </c>
      <c r="J204" s="2">
        <v>1035</v>
      </c>
      <c r="K204" s="2">
        <v>6542</v>
      </c>
      <c r="L204" s="28">
        <v>1816</v>
      </c>
      <c r="M204" s="3">
        <v>8</v>
      </c>
      <c r="N204" s="2">
        <f>J204+K204+L204</f>
        <v>9393</v>
      </c>
      <c r="O204" s="28">
        <v>513</v>
      </c>
      <c r="P204" s="28">
        <v>318</v>
      </c>
      <c r="Q204" s="3">
        <v>588</v>
      </c>
      <c r="R204" s="3">
        <v>508</v>
      </c>
      <c r="S204" s="3">
        <v>2306</v>
      </c>
      <c r="T204" s="1">
        <v>1643</v>
      </c>
      <c r="U204" s="33">
        <f>MAX(P204, R204, T204)</f>
        <v>1643</v>
      </c>
      <c r="V204" s="1">
        <f>O204+Q204+S204</f>
        <v>3407</v>
      </c>
      <c r="W204" s="3">
        <v>0</v>
      </c>
      <c r="X204">
        <v>0</v>
      </c>
      <c r="Y204">
        <v>746</v>
      </c>
      <c r="Z204" s="52">
        <f>W204+X204+Y204</f>
        <v>746</v>
      </c>
      <c r="AA204" s="2">
        <f>I204+N204+V204+Z204</f>
        <v>13975</v>
      </c>
    </row>
    <row r="205" spans="1:33">
      <c r="A205" s="3" t="s">
        <v>326</v>
      </c>
      <c r="B205" s="3">
        <v>1</v>
      </c>
      <c r="C205" s="3" t="s">
        <v>28</v>
      </c>
      <c r="D205" s="3" t="s">
        <v>29</v>
      </c>
      <c r="E205" s="3" t="s">
        <v>26</v>
      </c>
      <c r="F205" s="23">
        <v>3055</v>
      </c>
      <c r="G205" s="9">
        <v>3210</v>
      </c>
      <c r="H205" s="10">
        <v>1130</v>
      </c>
      <c r="I205" s="9">
        <f>F205+G205+H205</f>
        <v>7395</v>
      </c>
      <c r="J205" s="2">
        <v>325</v>
      </c>
      <c r="K205" s="2">
        <v>526</v>
      </c>
      <c r="L205" s="28">
        <v>975</v>
      </c>
      <c r="M205" s="3">
        <v>4</v>
      </c>
      <c r="N205" s="2">
        <f>J205+K205+L205</f>
        <v>1826</v>
      </c>
      <c r="O205" s="28">
        <v>550</v>
      </c>
      <c r="P205" s="28">
        <v>550</v>
      </c>
      <c r="Q205" s="3">
        <v>0</v>
      </c>
      <c r="R205" s="3">
        <v>0</v>
      </c>
      <c r="S205" s="3">
        <v>0</v>
      </c>
      <c r="T205" s="1">
        <v>0</v>
      </c>
      <c r="U205" s="33">
        <f>MAX(P205, R205, T205)</f>
        <v>550</v>
      </c>
      <c r="V205" s="1">
        <f>O205+Q205+S205</f>
        <v>550</v>
      </c>
      <c r="W205">
        <v>2853</v>
      </c>
      <c r="X205">
        <v>1000</v>
      </c>
      <c r="Y205" s="69">
        <v>0</v>
      </c>
      <c r="Z205" s="52">
        <f>W205+X205+Y205</f>
        <v>3853</v>
      </c>
      <c r="AA205" s="2">
        <f>I205+N205+V205+Z205</f>
        <v>13624</v>
      </c>
    </row>
    <row r="206" spans="1:33">
      <c r="A206" s="3" t="s">
        <v>327</v>
      </c>
      <c r="B206" s="3">
        <v>1</v>
      </c>
      <c r="C206" s="3" t="s">
        <v>28</v>
      </c>
      <c r="D206" s="3" t="s">
        <v>110</v>
      </c>
      <c r="E206" s="3" t="s">
        <v>26</v>
      </c>
      <c r="F206" s="23">
        <v>0</v>
      </c>
      <c r="G206" s="9">
        <v>0</v>
      </c>
      <c r="H206" s="9">
        <v>195</v>
      </c>
      <c r="I206" s="11">
        <f>F206+G206+H206</f>
        <v>195</v>
      </c>
      <c r="J206" s="20">
        <v>3097</v>
      </c>
      <c r="K206" s="20">
        <v>1442</v>
      </c>
      <c r="L206" s="28">
        <v>0</v>
      </c>
      <c r="M206" s="3">
        <v>8</v>
      </c>
      <c r="N206" s="20">
        <f>J206+K206+L206</f>
        <v>4539</v>
      </c>
      <c r="O206" s="28">
        <v>3689</v>
      </c>
      <c r="P206" s="28">
        <v>2085</v>
      </c>
      <c r="Q206" s="3">
        <v>1519</v>
      </c>
      <c r="R206" s="3">
        <v>695</v>
      </c>
      <c r="S206" s="3">
        <v>1971</v>
      </c>
      <c r="T206" s="1">
        <v>975</v>
      </c>
      <c r="U206" s="33">
        <f>MAX(P206, R206, T206)</f>
        <v>2085</v>
      </c>
      <c r="V206" s="1">
        <f>O206+Q206+S206</f>
        <v>7179</v>
      </c>
      <c r="W206" s="3">
        <v>707</v>
      </c>
      <c r="X206">
        <v>550</v>
      </c>
      <c r="Y206" s="68">
        <v>0</v>
      </c>
      <c r="Z206" s="52">
        <f>W206+X206+Y206</f>
        <v>1257</v>
      </c>
      <c r="AA206" s="2">
        <f>I206+N206+V206+Z206</f>
        <v>13170</v>
      </c>
    </row>
    <row r="207" spans="1:33">
      <c r="A207" s="3"/>
      <c r="B207" s="3">
        <v>3</v>
      </c>
      <c r="C207" s="3" t="s">
        <v>51</v>
      </c>
      <c r="D207" s="3"/>
      <c r="E207" s="3" t="s">
        <v>26</v>
      </c>
      <c r="F207" s="23">
        <v>473</v>
      </c>
      <c r="G207" s="9">
        <v>1309</v>
      </c>
      <c r="H207" s="10">
        <v>5397</v>
      </c>
      <c r="I207" s="9">
        <f>F207+G207+H207</f>
        <v>7179</v>
      </c>
      <c r="J207" s="2">
        <v>2045</v>
      </c>
      <c r="K207" s="2">
        <v>325</v>
      </c>
      <c r="L207" s="28">
        <v>2204</v>
      </c>
      <c r="M207" s="3">
        <v>9</v>
      </c>
      <c r="N207" s="2">
        <f>J207+K207+L207</f>
        <v>4574</v>
      </c>
      <c r="O207" s="28"/>
      <c r="P207" s="28"/>
      <c r="Q207" s="3">
        <v>1180</v>
      </c>
      <c r="R207" s="3">
        <v>1180</v>
      </c>
      <c r="S207" s="3"/>
      <c r="T207" s="1"/>
      <c r="U207" s="62">
        <f>MAX(P207, R207, T207)</f>
        <v>1180</v>
      </c>
      <c r="V207" s="1">
        <f>O207+Q207+S207</f>
        <v>1180</v>
      </c>
      <c r="W207" s="3">
        <v>0</v>
      </c>
      <c r="X207">
        <v>0</v>
      </c>
      <c r="Y207">
        <v>0</v>
      </c>
      <c r="Z207" s="52">
        <f>W207+X207+Y207</f>
        <v>0</v>
      </c>
      <c r="AA207" s="2">
        <f>I207+N207+V207+Z207</f>
        <v>12933</v>
      </c>
    </row>
    <row r="208" spans="1:33">
      <c r="A208" s="4" t="s">
        <v>328</v>
      </c>
      <c r="B208" s="4">
        <v>2</v>
      </c>
      <c r="C208" s="4" t="s">
        <v>28</v>
      </c>
      <c r="D208" s="4" t="s">
        <v>108</v>
      </c>
      <c r="E208" s="3" t="s">
        <v>26</v>
      </c>
      <c r="F208" s="26">
        <v>500</v>
      </c>
      <c r="G208" s="12">
        <v>4257</v>
      </c>
      <c r="H208" s="10">
        <v>0</v>
      </c>
      <c r="I208" s="9">
        <f>F208+G208+H208</f>
        <v>4757</v>
      </c>
      <c r="J208" s="20">
        <v>4107</v>
      </c>
      <c r="K208" s="20">
        <v>0</v>
      </c>
      <c r="L208" s="28">
        <v>1592</v>
      </c>
      <c r="M208" s="3">
        <v>8</v>
      </c>
      <c r="N208" s="20">
        <f>J208+K208+L208</f>
        <v>5699</v>
      </c>
      <c r="O208" s="28">
        <v>260</v>
      </c>
      <c r="P208" s="28">
        <v>260</v>
      </c>
      <c r="Q208" s="3">
        <v>1599</v>
      </c>
      <c r="R208" s="3">
        <v>1599</v>
      </c>
      <c r="S208" s="3">
        <v>0</v>
      </c>
      <c r="T208" s="1">
        <v>0</v>
      </c>
      <c r="U208" s="38">
        <f>MAX(P208, R208, T208)</f>
        <v>1599</v>
      </c>
      <c r="V208" s="1">
        <f>O208+Q208+S208</f>
        <v>1859</v>
      </c>
      <c r="W208" s="3">
        <v>0</v>
      </c>
      <c r="X208">
        <v>0</v>
      </c>
      <c r="Y208" s="69">
        <v>0</v>
      </c>
      <c r="Z208" s="52">
        <f>W208+X208+Y208</f>
        <v>0</v>
      </c>
      <c r="AA208" s="2">
        <f>I208+N208+V208+Z208</f>
        <v>12315</v>
      </c>
    </row>
    <row r="209" spans="1:33">
      <c r="A209" s="3" t="s">
        <v>329</v>
      </c>
      <c r="B209" s="3">
        <v>1</v>
      </c>
      <c r="C209" s="3" t="s">
        <v>51</v>
      </c>
      <c r="D209" s="3" t="s">
        <v>103</v>
      </c>
      <c r="E209" s="3" t="s">
        <v>26</v>
      </c>
      <c r="F209" s="25">
        <v>891</v>
      </c>
      <c r="G209" s="14">
        <v>782</v>
      </c>
      <c r="H209" s="14">
        <v>1222</v>
      </c>
      <c r="I209" s="9">
        <f>F209+G209+H209</f>
        <v>2895</v>
      </c>
      <c r="J209" s="2">
        <v>3146</v>
      </c>
      <c r="K209" s="2">
        <v>794</v>
      </c>
      <c r="L209" s="2">
        <v>1240</v>
      </c>
      <c r="M209" s="3">
        <v>5</v>
      </c>
      <c r="N209" s="2">
        <f>J209+K209+L209</f>
        <v>5180</v>
      </c>
      <c r="O209" s="28">
        <v>756</v>
      </c>
      <c r="P209" s="28">
        <v>432</v>
      </c>
      <c r="Q209" s="3">
        <v>0</v>
      </c>
      <c r="R209" s="3">
        <v>0</v>
      </c>
      <c r="S209" s="3">
        <v>3176</v>
      </c>
      <c r="T209" s="1">
        <v>2876</v>
      </c>
      <c r="U209" s="33">
        <f>MAX(P209, R209, T209)</f>
        <v>2876</v>
      </c>
      <c r="V209" s="1">
        <f>O209+Q209+S209</f>
        <v>3932</v>
      </c>
      <c r="W209" s="3">
        <v>0</v>
      </c>
      <c r="X209">
        <v>0</v>
      </c>
      <c r="Y209">
        <v>0</v>
      </c>
      <c r="Z209" s="52">
        <f>W209+X209+Y209</f>
        <v>0</v>
      </c>
      <c r="AA209" s="2">
        <f>I209+N209+V209+Z209</f>
        <v>12007</v>
      </c>
    </row>
    <row r="210" spans="1:33">
      <c r="A210" s="6" t="s">
        <v>330</v>
      </c>
      <c r="B210" s="3">
        <v>1</v>
      </c>
      <c r="C210" s="3" t="s">
        <v>147</v>
      </c>
      <c r="D210" s="3" t="s">
        <v>204</v>
      </c>
      <c r="E210" s="3" t="s">
        <v>26</v>
      </c>
      <c r="F210" s="23">
        <v>0</v>
      </c>
      <c r="G210" s="9">
        <v>573</v>
      </c>
      <c r="H210" s="10">
        <v>1200</v>
      </c>
      <c r="I210" s="9">
        <f>F210+G210+H210</f>
        <v>1773</v>
      </c>
      <c r="J210" s="2">
        <v>0</v>
      </c>
      <c r="K210" s="2">
        <v>0</v>
      </c>
      <c r="L210" s="28">
        <v>0</v>
      </c>
      <c r="M210" s="3">
        <v>0</v>
      </c>
      <c r="N210" s="2">
        <f>J210+K210+L210</f>
        <v>0</v>
      </c>
      <c r="O210" s="28">
        <v>0</v>
      </c>
      <c r="P210" s="28">
        <v>0</v>
      </c>
      <c r="Q210" s="3">
        <v>704</v>
      </c>
      <c r="R210" s="3"/>
      <c r="S210" s="3"/>
      <c r="T210" s="1"/>
      <c r="U210" s="38">
        <f>MAX(P210, R210, T210)</f>
        <v>0</v>
      </c>
      <c r="V210" s="1">
        <f>O210+Q210+S210</f>
        <v>704</v>
      </c>
      <c r="W210" s="3">
        <v>7823</v>
      </c>
      <c r="X210">
        <v>1080</v>
      </c>
      <c r="Y210">
        <v>584</v>
      </c>
      <c r="Z210" s="52">
        <f>W210+X210+Y210</f>
        <v>9487</v>
      </c>
      <c r="AA210" s="2">
        <f>I210+N210+V210+Z210</f>
        <v>11964</v>
      </c>
    </row>
    <row r="211" spans="1:33">
      <c r="A211" s="6" t="s">
        <v>331</v>
      </c>
      <c r="B211" s="4">
        <v>3</v>
      </c>
      <c r="C211" s="4" t="s">
        <v>28</v>
      </c>
      <c r="D211" s="4" t="s">
        <v>332</v>
      </c>
      <c r="E211" s="4" t="s">
        <v>26</v>
      </c>
      <c r="F211" s="26">
        <v>2450</v>
      </c>
      <c r="G211" s="12">
        <v>7551</v>
      </c>
      <c r="H211" s="29">
        <v>1079</v>
      </c>
      <c r="I211" s="12">
        <f>F211+G211+H211</f>
        <v>11080</v>
      </c>
      <c r="J211" s="20">
        <v>846</v>
      </c>
      <c r="K211" s="20">
        <v>0</v>
      </c>
      <c r="L211" s="30">
        <v>0</v>
      </c>
      <c r="M211" s="4">
        <v>5</v>
      </c>
      <c r="N211" s="20">
        <f>J211+K211+L211</f>
        <v>846</v>
      </c>
      <c r="O211" s="30">
        <v>0</v>
      </c>
      <c r="P211" s="30">
        <v>0</v>
      </c>
      <c r="Q211" s="4">
        <v>0</v>
      </c>
      <c r="R211" s="3">
        <v>0</v>
      </c>
      <c r="S211" s="3">
        <v>0</v>
      </c>
      <c r="T211" s="1">
        <v>0</v>
      </c>
      <c r="U211" s="33">
        <f>MAX(P211, R211, T211)</f>
        <v>0</v>
      </c>
      <c r="V211" s="1">
        <f>O211+Q211+S211</f>
        <v>0</v>
      </c>
      <c r="W211" s="3">
        <v>0</v>
      </c>
      <c r="X211">
        <v>0</v>
      </c>
      <c r="Y211" s="69">
        <v>0</v>
      </c>
      <c r="Z211" s="52">
        <f>W211+X211+Y211</f>
        <v>0</v>
      </c>
      <c r="AA211" s="2">
        <f>I211+N211+V211+Z211</f>
        <v>11926</v>
      </c>
      <c r="AB211" s="3"/>
      <c r="AE211" s="54"/>
      <c r="AF211" s="54"/>
      <c r="AG211" s="54"/>
    </row>
    <row r="212" spans="1:33">
      <c r="A212" s="3" t="s">
        <v>333</v>
      </c>
      <c r="B212" s="3">
        <v>1</v>
      </c>
      <c r="C212" s="3" t="s">
        <v>51</v>
      </c>
      <c r="D212" s="3" t="s">
        <v>262</v>
      </c>
      <c r="E212" s="3" t="s">
        <v>26</v>
      </c>
      <c r="F212" s="23">
        <v>1265</v>
      </c>
      <c r="G212" s="9">
        <v>0</v>
      </c>
      <c r="H212" s="9">
        <v>3100</v>
      </c>
      <c r="I212" s="9">
        <f>F212+G212+H212</f>
        <v>4365</v>
      </c>
      <c r="J212" s="2">
        <v>0</v>
      </c>
      <c r="K212" s="2">
        <v>3889</v>
      </c>
      <c r="L212" s="28">
        <v>0</v>
      </c>
      <c r="M212" s="3">
        <v>3</v>
      </c>
      <c r="N212" s="2">
        <f>J212+K212+L212</f>
        <v>3889</v>
      </c>
      <c r="O212" s="28">
        <v>0</v>
      </c>
      <c r="P212" s="28"/>
      <c r="Q212" s="3">
        <v>350</v>
      </c>
      <c r="R212" s="3">
        <v>350</v>
      </c>
      <c r="S212" s="3">
        <v>2235</v>
      </c>
      <c r="T212" s="1">
        <v>1885</v>
      </c>
      <c r="U212" s="38">
        <f>MAX(P212, R212, T212)</f>
        <v>1885</v>
      </c>
      <c r="V212" s="1">
        <f>O212+Q212+S212</f>
        <v>2585</v>
      </c>
      <c r="W212" s="3">
        <v>0</v>
      </c>
      <c r="X212">
        <v>0</v>
      </c>
      <c r="Y212">
        <v>0</v>
      </c>
      <c r="Z212" s="52">
        <f>W212+X212+Y212</f>
        <v>0</v>
      </c>
      <c r="AA212" s="2">
        <f>I212+N212+V212+Z212</f>
        <v>10839</v>
      </c>
    </row>
    <row r="213" spans="1:33">
      <c r="A213" s="3" t="s">
        <v>334</v>
      </c>
      <c r="B213" s="3">
        <v>2</v>
      </c>
      <c r="C213" s="3" t="s">
        <v>28</v>
      </c>
      <c r="D213" s="3" t="s">
        <v>187</v>
      </c>
      <c r="E213" s="3" t="s">
        <v>26</v>
      </c>
      <c r="F213" s="3"/>
      <c r="G213" s="9"/>
      <c r="H213" s="10"/>
      <c r="I213" s="9"/>
      <c r="J213" s="2"/>
      <c r="K213" s="2"/>
      <c r="L213" s="3"/>
      <c r="M213" s="3"/>
      <c r="N213" s="2"/>
      <c r="O213" s="28"/>
      <c r="P213" s="28">
        <v>0</v>
      </c>
      <c r="Q213" s="3">
        <v>0</v>
      </c>
      <c r="R213" s="3">
        <v>0</v>
      </c>
      <c r="S213" s="3">
        <v>325</v>
      </c>
      <c r="T213" s="1">
        <v>325</v>
      </c>
      <c r="U213" s="38">
        <f>MAX(P213, R213, T213)</f>
        <v>325</v>
      </c>
      <c r="V213" s="1">
        <v>0</v>
      </c>
      <c r="W213" s="3">
        <v>2055</v>
      </c>
      <c r="X213">
        <v>7280</v>
      </c>
      <c r="Y213" s="69">
        <v>1485</v>
      </c>
      <c r="Z213" s="52">
        <f>W213+X213+Y213</f>
        <v>10820</v>
      </c>
      <c r="AA213" s="2">
        <f>I213+N213+V213+Z213</f>
        <v>10820</v>
      </c>
    </row>
    <row r="214" spans="1:33">
      <c r="A214" s="4" t="s">
        <v>335</v>
      </c>
      <c r="B214" s="4">
        <v>1</v>
      </c>
      <c r="C214" s="4" t="s">
        <v>28</v>
      </c>
      <c r="D214" s="4" t="s">
        <v>283</v>
      </c>
      <c r="E214" s="3" t="s">
        <v>26</v>
      </c>
      <c r="F214" s="27">
        <v>0</v>
      </c>
      <c r="G214" s="18">
        <v>0</v>
      </c>
      <c r="H214" s="10">
        <v>0</v>
      </c>
      <c r="I214" s="9">
        <v>0</v>
      </c>
      <c r="J214" s="20">
        <v>0</v>
      </c>
      <c r="K214" s="20">
        <v>0</v>
      </c>
      <c r="L214" s="28">
        <v>0</v>
      </c>
      <c r="M214" s="3">
        <v>0</v>
      </c>
      <c r="N214" s="20">
        <v>0</v>
      </c>
      <c r="O214" s="28">
        <v>433</v>
      </c>
      <c r="P214" s="28">
        <v>433</v>
      </c>
      <c r="Q214" s="3">
        <v>1691</v>
      </c>
      <c r="R214" s="3">
        <v>1691</v>
      </c>
      <c r="S214" s="3">
        <v>0</v>
      </c>
      <c r="T214" s="1">
        <v>0</v>
      </c>
      <c r="U214" s="38">
        <f>MAX(P214, R214, T214)</f>
        <v>1691</v>
      </c>
      <c r="V214" s="1">
        <f>O214+Q214+S214</f>
        <v>2124</v>
      </c>
      <c r="W214" s="3">
        <v>0</v>
      </c>
      <c r="X214">
        <v>8576</v>
      </c>
      <c r="Y214" s="69">
        <v>0</v>
      </c>
      <c r="Z214" s="52">
        <f>W214+X214+Y214</f>
        <v>8576</v>
      </c>
      <c r="AA214" s="2">
        <f>I214+N214+V214+Z214</f>
        <v>10700</v>
      </c>
      <c r="AE214" s="3"/>
    </row>
    <row r="215" spans="1:33">
      <c r="A215" s="6" t="s">
        <v>336</v>
      </c>
      <c r="B215" s="4">
        <v>2</v>
      </c>
      <c r="C215" s="4" t="s">
        <v>28</v>
      </c>
      <c r="D215" s="4" t="s">
        <v>209</v>
      </c>
      <c r="E215" s="4" t="s">
        <v>26</v>
      </c>
      <c r="F215" s="26">
        <v>0</v>
      </c>
      <c r="G215" s="12">
        <v>0</v>
      </c>
      <c r="H215" s="12">
        <v>0</v>
      </c>
      <c r="I215" s="34">
        <v>0</v>
      </c>
      <c r="J215" s="20">
        <v>0</v>
      </c>
      <c r="K215" s="20">
        <v>0</v>
      </c>
      <c r="L215" s="30">
        <v>0</v>
      </c>
      <c r="M215" s="4">
        <v>0</v>
      </c>
      <c r="N215" s="20">
        <f>J215+K215+L215</f>
        <v>0</v>
      </c>
      <c r="O215" s="30">
        <v>0</v>
      </c>
      <c r="P215" s="30">
        <v>0</v>
      </c>
      <c r="Q215" s="4">
        <v>593</v>
      </c>
      <c r="R215" s="4">
        <v>0</v>
      </c>
      <c r="S215" s="4">
        <v>5853</v>
      </c>
      <c r="T215" s="32">
        <v>4995</v>
      </c>
      <c r="U215" s="33">
        <f>MAX(P215, R215, T215)</f>
        <v>4995</v>
      </c>
      <c r="V215" s="32">
        <f>O215+Q215+S215</f>
        <v>6446</v>
      </c>
      <c r="W215" s="4">
        <v>0</v>
      </c>
      <c r="X215" s="54">
        <v>0</v>
      </c>
      <c r="Y215" s="67">
        <v>3822</v>
      </c>
      <c r="Z215" s="52">
        <f>W215+X215+Y215</f>
        <v>3822</v>
      </c>
      <c r="AA215" s="2">
        <f>I215+N215+V215+Z215</f>
        <v>10268</v>
      </c>
    </row>
    <row r="216" spans="1:33">
      <c r="A216" s="3" t="s">
        <v>337</v>
      </c>
      <c r="B216" s="3">
        <v>1</v>
      </c>
      <c r="C216" s="3" t="s">
        <v>51</v>
      </c>
      <c r="D216" s="3" t="s">
        <v>103</v>
      </c>
      <c r="E216" s="3" t="s">
        <v>26</v>
      </c>
      <c r="F216" s="23">
        <v>0</v>
      </c>
      <c r="G216" s="9">
        <v>0</v>
      </c>
      <c r="H216" s="9">
        <v>0</v>
      </c>
      <c r="I216" s="9">
        <f>F216+G216+H216</f>
        <v>0</v>
      </c>
      <c r="J216" s="2">
        <v>0</v>
      </c>
      <c r="K216" s="2">
        <v>549</v>
      </c>
      <c r="L216" s="55">
        <v>880</v>
      </c>
      <c r="M216">
        <v>0</v>
      </c>
      <c r="N216" s="2">
        <f>J216+K216+L216</f>
        <v>1429</v>
      </c>
      <c r="O216" s="28">
        <v>547</v>
      </c>
      <c r="P216" s="28">
        <v>547</v>
      </c>
      <c r="Q216" s="3">
        <v>375</v>
      </c>
      <c r="R216" s="3">
        <v>375</v>
      </c>
      <c r="S216" s="3">
        <v>851</v>
      </c>
      <c r="T216" s="1">
        <v>851</v>
      </c>
      <c r="U216" s="38">
        <f>MAX(P216, R216, T216)</f>
        <v>851</v>
      </c>
      <c r="V216" s="1">
        <f>O216+Q216+S216</f>
        <v>1773</v>
      </c>
      <c r="W216" s="3">
        <v>1445</v>
      </c>
      <c r="X216">
        <v>5480</v>
      </c>
      <c r="Y216">
        <v>0</v>
      </c>
      <c r="Z216" s="52">
        <f>W216+X216+Y216</f>
        <v>6925</v>
      </c>
      <c r="AA216" s="2">
        <f>I216+N216+V216+Z216</f>
        <v>10127</v>
      </c>
    </row>
    <row r="217" spans="1:33">
      <c r="A217" s="4" t="s">
        <v>338</v>
      </c>
      <c r="B217" s="4">
        <v>3</v>
      </c>
      <c r="C217" s="4" t="s">
        <v>28</v>
      </c>
      <c r="D217" s="4" t="s">
        <v>339</v>
      </c>
      <c r="E217" s="3" t="s">
        <v>26</v>
      </c>
      <c r="F217" s="26">
        <v>669</v>
      </c>
      <c r="G217" s="12">
        <v>335</v>
      </c>
      <c r="H217" s="11">
        <v>2590</v>
      </c>
      <c r="I217" s="9">
        <f>F217+G217+H217</f>
        <v>3594</v>
      </c>
      <c r="J217" s="20">
        <v>1071</v>
      </c>
      <c r="K217" s="20">
        <v>0</v>
      </c>
      <c r="L217" s="28">
        <v>1218</v>
      </c>
      <c r="M217" s="3">
        <v>3</v>
      </c>
      <c r="N217" s="20">
        <f>J217+K217+L217</f>
        <v>2289</v>
      </c>
      <c r="O217" s="28">
        <v>51</v>
      </c>
      <c r="P217" s="28">
        <v>437</v>
      </c>
      <c r="Q217" s="3">
        <v>920</v>
      </c>
      <c r="R217" s="3">
        <v>300</v>
      </c>
      <c r="S217" s="3">
        <v>0</v>
      </c>
      <c r="T217" s="1">
        <v>0</v>
      </c>
      <c r="U217" s="33">
        <f>MAX(P217, R217, T217)</f>
        <v>437</v>
      </c>
      <c r="V217" s="1">
        <f>O217+Q217+S217</f>
        <v>971</v>
      </c>
      <c r="W217" s="3">
        <v>80</v>
      </c>
      <c r="X217" s="57">
        <v>2358</v>
      </c>
      <c r="Y217" s="69">
        <v>777</v>
      </c>
      <c r="Z217" s="52">
        <f>W217+X217+Y217</f>
        <v>3215</v>
      </c>
      <c r="AA217" s="2">
        <f>I217+N217+V217+Z217</f>
        <v>10069</v>
      </c>
    </row>
    <row r="218" spans="1:33">
      <c r="A218" s="6" t="s">
        <v>340</v>
      </c>
      <c r="B218" s="4">
        <v>3</v>
      </c>
      <c r="C218" s="4" t="s">
        <v>28</v>
      </c>
      <c r="D218" s="4" t="s">
        <v>341</v>
      </c>
      <c r="E218" s="3" t="s">
        <v>26</v>
      </c>
      <c r="F218" s="26">
        <v>275</v>
      </c>
      <c r="G218" s="12">
        <v>1350</v>
      </c>
      <c r="H218" s="10">
        <v>222</v>
      </c>
      <c r="I218" s="9">
        <f>F218+G218+H218</f>
        <v>1847</v>
      </c>
      <c r="J218" s="20">
        <v>2925</v>
      </c>
      <c r="K218" s="20">
        <v>1645</v>
      </c>
      <c r="L218" s="28">
        <v>475</v>
      </c>
      <c r="M218" s="3">
        <v>6</v>
      </c>
      <c r="N218" s="20">
        <f>J218+K218+L218</f>
        <v>5045</v>
      </c>
      <c r="O218" s="28">
        <v>975</v>
      </c>
      <c r="P218" s="28">
        <v>975</v>
      </c>
      <c r="Q218" s="3">
        <v>0</v>
      </c>
      <c r="R218" s="3">
        <v>0</v>
      </c>
      <c r="S218" s="3">
        <v>250</v>
      </c>
      <c r="T218" s="1">
        <v>250</v>
      </c>
      <c r="U218" s="38">
        <f>MAX(P218, R218, T218)</f>
        <v>975</v>
      </c>
      <c r="V218" s="1">
        <f>O218+Q218+S218</f>
        <v>1225</v>
      </c>
      <c r="W218" s="3">
        <v>350</v>
      </c>
      <c r="X218" s="58">
        <v>1500</v>
      </c>
      <c r="Y218" s="69">
        <v>0</v>
      </c>
      <c r="Z218" s="52">
        <f>W218+X218+Y218</f>
        <v>1850</v>
      </c>
      <c r="AA218" s="2">
        <f>I218+N218+V218+Z218</f>
        <v>9967</v>
      </c>
    </row>
    <row r="219" spans="1:33">
      <c r="A219" s="36" t="s">
        <v>342</v>
      </c>
      <c r="B219" s="3">
        <v>1</v>
      </c>
      <c r="C219" s="3" t="s">
        <v>51</v>
      </c>
      <c r="D219" s="3" t="s">
        <v>103</v>
      </c>
      <c r="E219" s="3" t="s">
        <v>26</v>
      </c>
      <c r="F219" s="3"/>
      <c r="G219" s="9"/>
      <c r="H219" s="9"/>
      <c r="I219" s="9"/>
      <c r="J219" s="2"/>
      <c r="K219" s="2"/>
      <c r="L219" s="2"/>
      <c r="M219" s="3"/>
      <c r="N219" s="2"/>
      <c r="O219" s="28">
        <v>365</v>
      </c>
      <c r="P219" s="28">
        <v>325</v>
      </c>
      <c r="Q219">
        <v>0</v>
      </c>
      <c r="R219" s="3">
        <v>0</v>
      </c>
      <c r="S219" s="3"/>
      <c r="T219" s="1"/>
      <c r="U219" s="62">
        <f>MAX(P219, R219, T219)</f>
        <v>325</v>
      </c>
      <c r="V219" s="1"/>
      <c r="W219" s="3">
        <v>2486</v>
      </c>
      <c r="X219">
        <v>7470</v>
      </c>
      <c r="Y219">
        <v>0</v>
      </c>
      <c r="Z219" s="52">
        <f>W219+X219+Y219</f>
        <v>9956</v>
      </c>
      <c r="AA219" s="2">
        <f>I219+N219+V219+Z219</f>
        <v>9956</v>
      </c>
    </row>
    <row r="220" spans="1:33">
      <c r="A220" s="3" t="s">
        <v>343</v>
      </c>
      <c r="B220" s="3">
        <v>1</v>
      </c>
      <c r="C220" s="3" t="s">
        <v>24</v>
      </c>
      <c r="D220" s="3" t="s">
        <v>136</v>
      </c>
      <c r="E220" s="3" t="s">
        <v>26</v>
      </c>
      <c r="F220" s="23">
        <v>0</v>
      </c>
      <c r="G220" s="9">
        <v>450</v>
      </c>
      <c r="H220" s="10"/>
      <c r="I220" s="9">
        <f>F220+G220+H220</f>
        <v>450</v>
      </c>
      <c r="J220" s="2">
        <v>0</v>
      </c>
      <c r="K220" s="2">
        <v>-917</v>
      </c>
      <c r="L220" s="28">
        <v>115</v>
      </c>
      <c r="M220" s="3">
        <v>0</v>
      </c>
      <c r="N220" s="2">
        <f>J220+K220+L220</f>
        <v>-802</v>
      </c>
      <c r="O220" s="28">
        <v>0</v>
      </c>
      <c r="P220" s="28">
        <v>0</v>
      </c>
      <c r="Q220">
        <v>60</v>
      </c>
      <c r="R220" s="3">
        <v>60</v>
      </c>
      <c r="S220" s="3">
        <v>463</v>
      </c>
      <c r="T220" s="1">
        <v>258</v>
      </c>
      <c r="U220" s="33">
        <f>MAX(P220, R220, T220)</f>
        <v>258</v>
      </c>
      <c r="V220" s="1">
        <f>O220+Q220+S220</f>
        <v>523</v>
      </c>
      <c r="W220" s="3">
        <v>7854</v>
      </c>
      <c r="X220" s="57">
        <v>1769</v>
      </c>
      <c r="Y220">
        <v>0</v>
      </c>
      <c r="Z220" s="52">
        <f>W220+X220+Y220</f>
        <v>9623</v>
      </c>
      <c r="AA220" s="2">
        <f>I220+N220+V220+Z220</f>
        <v>9794</v>
      </c>
    </row>
    <row r="221" spans="1:33">
      <c r="A221" s="3" t="s">
        <v>344</v>
      </c>
      <c r="B221" s="3">
        <v>1</v>
      </c>
      <c r="C221" s="3" t="s">
        <v>24</v>
      </c>
      <c r="D221" s="3" t="s">
        <v>49</v>
      </c>
      <c r="E221" s="3" t="s">
        <v>26</v>
      </c>
      <c r="F221" s="23">
        <v>0</v>
      </c>
      <c r="G221" s="9">
        <v>3281</v>
      </c>
      <c r="H221" s="11"/>
      <c r="I221" s="9">
        <f>F221+G221+H221</f>
        <v>3281</v>
      </c>
      <c r="J221" s="2">
        <v>0</v>
      </c>
      <c r="K221" s="2">
        <v>650</v>
      </c>
      <c r="L221" s="28">
        <v>0</v>
      </c>
      <c r="M221">
        <v>0</v>
      </c>
      <c r="N221" s="2">
        <f>J221+K221+L221</f>
        <v>650</v>
      </c>
      <c r="O221" s="28">
        <v>690</v>
      </c>
      <c r="P221" s="28">
        <v>690</v>
      </c>
      <c r="Q221" s="3">
        <v>561</v>
      </c>
      <c r="R221" s="3">
        <v>561</v>
      </c>
      <c r="S221" s="3">
        <v>0</v>
      </c>
      <c r="T221" s="1">
        <v>0</v>
      </c>
      <c r="U221" s="33">
        <f>MAX(P221, R221, T221)</f>
        <v>690</v>
      </c>
      <c r="V221" s="1">
        <f>O221+Q221+S221</f>
        <v>1251</v>
      </c>
      <c r="W221" s="3">
        <v>3550</v>
      </c>
      <c r="X221">
        <v>650</v>
      </c>
      <c r="Y221">
        <v>0</v>
      </c>
      <c r="Z221" s="52">
        <f>W221+X221+Y221</f>
        <v>4200</v>
      </c>
      <c r="AA221" s="2">
        <f>I221+N221+V221+Z221</f>
        <v>9382</v>
      </c>
    </row>
    <row r="222" spans="1:33" hidden="1">
      <c r="A222" s="3" t="s">
        <v>345</v>
      </c>
      <c r="B222" s="3">
        <v>3</v>
      </c>
      <c r="C222" s="3" t="s">
        <v>18</v>
      </c>
      <c r="D222" s="3" t="s">
        <v>346</v>
      </c>
      <c r="E222" s="4" t="s">
        <v>76</v>
      </c>
      <c r="F222" s="23">
        <v>18619.5</v>
      </c>
      <c r="G222" s="9">
        <v>7545</v>
      </c>
      <c r="H222" s="10">
        <v>4249</v>
      </c>
      <c r="I222" s="9">
        <f>F222+G222+H222</f>
        <v>30413.5</v>
      </c>
      <c r="J222" s="2">
        <v>2425</v>
      </c>
      <c r="K222" s="2">
        <v>5417</v>
      </c>
      <c r="L222" s="3">
        <v>8448</v>
      </c>
      <c r="M222" s="3" t="s">
        <v>18</v>
      </c>
      <c r="N222" s="2">
        <f>J222+K222+L222</f>
        <v>16290</v>
      </c>
      <c r="O222" s="30">
        <v>5577</v>
      </c>
      <c r="P222" s="28" t="s">
        <v>18</v>
      </c>
      <c r="Q222" s="3">
        <v>7725</v>
      </c>
      <c r="R222" s="3" t="s">
        <v>18</v>
      </c>
      <c r="S222" s="3">
        <v>2306</v>
      </c>
      <c r="T222" s="1" t="s">
        <v>18</v>
      </c>
      <c r="U222" s="47"/>
      <c r="V222" s="33">
        <f>O222+Q222+S222</f>
        <v>15608</v>
      </c>
      <c r="W222" s="3">
        <v>2279</v>
      </c>
      <c r="X222">
        <v>2568</v>
      </c>
      <c r="Y222">
        <v>1877</v>
      </c>
      <c r="Z222" s="52">
        <f>W222+X222+Y222</f>
        <v>6724</v>
      </c>
      <c r="AA222" s="2">
        <f>I222+N222+V222+Z222</f>
        <v>69035.5</v>
      </c>
    </row>
    <row r="223" spans="1:33" hidden="1">
      <c r="A223" s="3" t="s">
        <v>347</v>
      </c>
      <c r="B223" s="3">
        <v>3</v>
      </c>
      <c r="C223" s="3" t="s">
        <v>18</v>
      </c>
      <c r="D223" s="3" t="s">
        <v>346</v>
      </c>
      <c r="E223" s="4" t="s">
        <v>76</v>
      </c>
      <c r="F223" s="23">
        <v>820.82</v>
      </c>
      <c r="G223" s="9">
        <v>0</v>
      </c>
      <c r="H223" s="10">
        <v>4927</v>
      </c>
      <c r="I223" s="9">
        <f>F223+G223+H223</f>
        <v>5747.82</v>
      </c>
      <c r="J223" s="2">
        <v>793</v>
      </c>
      <c r="K223" s="2">
        <v>937</v>
      </c>
      <c r="L223" s="3">
        <v>8796</v>
      </c>
      <c r="M223" s="3" t="s">
        <v>18</v>
      </c>
      <c r="N223" s="2">
        <f>J223+K223+L223</f>
        <v>10526</v>
      </c>
      <c r="O223" s="30">
        <v>1876</v>
      </c>
      <c r="P223" s="28" t="s">
        <v>18</v>
      </c>
      <c r="Q223" s="3">
        <v>8628</v>
      </c>
      <c r="R223" s="3" t="s">
        <v>18</v>
      </c>
      <c r="S223" s="3">
        <v>1836</v>
      </c>
      <c r="T223" s="1" t="s">
        <v>18</v>
      </c>
      <c r="U223" s="1"/>
      <c r="V223" s="1">
        <f>O223+Q223+S223</f>
        <v>12340</v>
      </c>
      <c r="W223" s="3">
        <v>1907</v>
      </c>
      <c r="X223">
        <v>4505</v>
      </c>
      <c r="Y223">
        <v>2082</v>
      </c>
      <c r="Z223" s="52">
        <f>W223+X223+Y223</f>
        <v>8494</v>
      </c>
      <c r="AA223" s="2">
        <f>I223+N223+V223+Z223</f>
        <v>37107.82</v>
      </c>
    </row>
    <row r="224" spans="1:33" hidden="1">
      <c r="A224" s="3" t="s">
        <v>348</v>
      </c>
      <c r="B224" s="3">
        <v>3</v>
      </c>
      <c r="C224" s="3" t="s">
        <v>18</v>
      </c>
      <c r="D224" s="3" t="s">
        <v>346</v>
      </c>
      <c r="E224" s="4" t="s">
        <v>76</v>
      </c>
      <c r="F224" s="72">
        <v>2127.9700000000003</v>
      </c>
      <c r="G224" s="9">
        <v>7753</v>
      </c>
      <c r="H224" s="10">
        <v>0</v>
      </c>
      <c r="I224" s="9">
        <f>F224+G224+H224</f>
        <v>9880.9700000000012</v>
      </c>
      <c r="J224" s="2">
        <v>0</v>
      </c>
      <c r="K224" s="2">
        <v>0</v>
      </c>
      <c r="L224">
        <v>500</v>
      </c>
      <c r="M224" t="s">
        <v>18</v>
      </c>
      <c r="N224" s="2">
        <f>J224+K224+L224</f>
        <v>500</v>
      </c>
      <c r="O224" s="30">
        <v>0</v>
      </c>
      <c r="P224" s="28" t="s">
        <v>18</v>
      </c>
      <c r="Q224" s="3">
        <v>290</v>
      </c>
      <c r="R224" s="3" t="s">
        <v>18</v>
      </c>
      <c r="S224" s="3">
        <v>0</v>
      </c>
      <c r="T224" s="1" t="s">
        <v>18</v>
      </c>
      <c r="U224" s="47"/>
      <c r="V224" s="1">
        <f>O224+Q224+S224</f>
        <v>290</v>
      </c>
      <c r="W224" s="3">
        <v>1370</v>
      </c>
      <c r="X224">
        <v>159</v>
      </c>
      <c r="Y224">
        <v>0</v>
      </c>
      <c r="Z224" s="52">
        <f>W224+X224+Y224</f>
        <v>1529</v>
      </c>
      <c r="AA224" s="2">
        <f>I224+N224+V224+Z224</f>
        <v>12199.970000000001</v>
      </c>
    </row>
    <row r="225" spans="1:33" hidden="1">
      <c r="A225" s="3" t="s">
        <v>349</v>
      </c>
      <c r="B225" s="3">
        <v>3</v>
      </c>
      <c r="C225" s="3" t="s">
        <v>18</v>
      </c>
      <c r="D225" s="3" t="s">
        <v>346</v>
      </c>
      <c r="E225" s="4" t="s">
        <v>76</v>
      </c>
      <c r="F225" s="23">
        <v>820</v>
      </c>
      <c r="G225" s="9">
        <v>0</v>
      </c>
      <c r="H225" s="10">
        <v>265</v>
      </c>
      <c r="I225" s="9">
        <f>F225+G225+H225</f>
        <v>1085</v>
      </c>
      <c r="J225" s="2">
        <v>0</v>
      </c>
      <c r="K225" s="2">
        <v>1408</v>
      </c>
      <c r="L225" s="3">
        <v>777</v>
      </c>
      <c r="M225" s="3" t="s">
        <v>18</v>
      </c>
      <c r="N225" s="2">
        <f>J225+K225+L225</f>
        <v>2185</v>
      </c>
      <c r="O225" s="30">
        <v>0</v>
      </c>
      <c r="P225" s="28" t="s">
        <v>18</v>
      </c>
      <c r="Q225" s="3">
        <v>0</v>
      </c>
      <c r="R225" s="3" t="s">
        <v>18</v>
      </c>
      <c r="S225" s="3">
        <v>1409</v>
      </c>
      <c r="T225" s="1" t="s">
        <v>18</v>
      </c>
      <c r="U225" s="47"/>
      <c r="V225" s="1">
        <f>O225+Q225+S225</f>
        <v>1409</v>
      </c>
      <c r="W225" s="3">
        <v>2285</v>
      </c>
      <c r="X225">
        <v>2622</v>
      </c>
      <c r="Y225">
        <v>340</v>
      </c>
      <c r="Z225" s="52">
        <f>W225+X225+Y225</f>
        <v>5247</v>
      </c>
      <c r="AA225" s="2">
        <f>I225+N225+V225+Z225</f>
        <v>9926</v>
      </c>
    </row>
    <row r="226" spans="1:33" hidden="1">
      <c r="A226" s="3" t="s">
        <v>350</v>
      </c>
      <c r="B226" s="3">
        <v>3</v>
      </c>
      <c r="C226" s="3" t="s">
        <v>18</v>
      </c>
      <c r="D226" s="3" t="s">
        <v>346</v>
      </c>
      <c r="E226" s="4" t="s">
        <v>76</v>
      </c>
      <c r="F226" s="72">
        <v>0</v>
      </c>
      <c r="G226" s="9">
        <v>0</v>
      </c>
      <c r="H226" s="10">
        <v>0</v>
      </c>
      <c r="I226" s="9">
        <f>F226+G226+H226</f>
        <v>0</v>
      </c>
      <c r="J226" s="2">
        <v>0</v>
      </c>
      <c r="K226" s="2">
        <v>0</v>
      </c>
      <c r="L226">
        <v>0</v>
      </c>
      <c r="M226" t="s">
        <v>18</v>
      </c>
      <c r="N226" s="2">
        <f>J226+K226+L226</f>
        <v>0</v>
      </c>
      <c r="O226" s="30">
        <v>0</v>
      </c>
      <c r="P226" s="28" t="s">
        <v>18</v>
      </c>
      <c r="Q226" s="3">
        <v>518</v>
      </c>
      <c r="R226" s="3"/>
      <c r="S226" s="3">
        <v>570</v>
      </c>
      <c r="T226" s="1" t="s">
        <v>18</v>
      </c>
      <c r="U226" s="47"/>
      <c r="V226" s="1">
        <f>O226+Q226+S226</f>
        <v>1088</v>
      </c>
      <c r="W226" s="3">
        <v>0</v>
      </c>
      <c r="X226">
        <v>0</v>
      </c>
      <c r="Y226">
        <v>494</v>
      </c>
      <c r="Z226" s="52">
        <f>W226+X226+Y226</f>
        <v>494</v>
      </c>
      <c r="AA226" s="2">
        <f>I226+N226+V226+Z226</f>
        <v>1582</v>
      </c>
    </row>
    <row r="227" spans="1:33" hidden="1">
      <c r="A227" s="3" t="s">
        <v>351</v>
      </c>
      <c r="B227" s="3">
        <v>2</v>
      </c>
      <c r="C227" s="3" t="s">
        <v>18</v>
      </c>
      <c r="D227" s="3" t="s">
        <v>352</v>
      </c>
      <c r="E227" s="3" t="s">
        <v>76</v>
      </c>
      <c r="F227" s="72">
        <v>4710.67</v>
      </c>
      <c r="G227" s="9">
        <v>5337</v>
      </c>
      <c r="H227" s="10">
        <v>4996</v>
      </c>
      <c r="I227" s="9">
        <f>F227+G227+H227</f>
        <v>15043.67</v>
      </c>
      <c r="J227" s="2">
        <v>9213</v>
      </c>
      <c r="K227" s="2">
        <v>4783</v>
      </c>
      <c r="L227">
        <v>162</v>
      </c>
      <c r="M227" t="s">
        <v>18</v>
      </c>
      <c r="N227" s="2">
        <f>J227+K227+L227</f>
        <v>14158</v>
      </c>
      <c r="O227" s="28">
        <f>5792+714</f>
        <v>6506</v>
      </c>
      <c r="P227" s="28" t="s">
        <v>18</v>
      </c>
      <c r="Q227" s="3">
        <v>12268</v>
      </c>
      <c r="R227" s="3" t="s">
        <v>18</v>
      </c>
      <c r="S227" s="3">
        <v>9500</v>
      </c>
      <c r="T227" s="1" t="s">
        <v>18</v>
      </c>
      <c r="U227" s="47"/>
      <c r="V227" s="1">
        <f>O227+Q227+S227</f>
        <v>28274</v>
      </c>
      <c r="W227" s="3">
        <v>4111</v>
      </c>
      <c r="X227">
        <v>4935</v>
      </c>
      <c r="Y227">
        <v>1185</v>
      </c>
      <c r="Z227" s="52">
        <f>W227+X227+Y227</f>
        <v>10231</v>
      </c>
      <c r="AA227" s="2">
        <f>I227+N227+V227+Z227</f>
        <v>67706.67</v>
      </c>
      <c r="AB227" s="1"/>
    </row>
    <row r="228" spans="1:33" hidden="1">
      <c r="A228" s="3" t="s">
        <v>353</v>
      </c>
      <c r="B228" s="3">
        <v>2</v>
      </c>
      <c r="C228" s="3" t="s">
        <v>18</v>
      </c>
      <c r="D228" s="3" t="s">
        <v>352</v>
      </c>
      <c r="E228" s="4" t="s">
        <v>76</v>
      </c>
      <c r="F228" s="23">
        <v>5170.84</v>
      </c>
      <c r="G228" s="9">
        <v>12359</v>
      </c>
      <c r="H228" s="10">
        <v>999</v>
      </c>
      <c r="I228" s="9">
        <f>F228+G228+H228</f>
        <v>18528.84</v>
      </c>
      <c r="J228" s="2">
        <v>6895</v>
      </c>
      <c r="K228" s="2">
        <v>3997</v>
      </c>
      <c r="L228" s="3">
        <v>485</v>
      </c>
      <c r="M228" s="3" t="s">
        <v>18</v>
      </c>
      <c r="N228" s="2">
        <f>J228+K228+L228</f>
        <v>11377</v>
      </c>
      <c r="O228" s="30">
        <v>4944</v>
      </c>
      <c r="P228" s="28" t="s">
        <v>18</v>
      </c>
      <c r="Q228">
        <v>2766</v>
      </c>
      <c r="R228" t="s">
        <v>18</v>
      </c>
      <c r="S228">
        <v>13080</v>
      </c>
      <c r="T228" s="1" t="s">
        <v>18</v>
      </c>
      <c r="U228" s="47"/>
      <c r="V228" s="1">
        <f>O228+Q228+S228</f>
        <v>20790</v>
      </c>
      <c r="W228" s="3">
        <v>0</v>
      </c>
      <c r="X228">
        <v>3003</v>
      </c>
      <c r="Y228">
        <v>1998</v>
      </c>
      <c r="Z228" s="52">
        <f>W228+X228+Y228</f>
        <v>5001</v>
      </c>
      <c r="AA228" s="2">
        <f>I228+N228+V228+Z228</f>
        <v>55696.84</v>
      </c>
      <c r="AB228" s="54"/>
    </row>
    <row r="229" spans="1:33" hidden="1">
      <c r="A229" s="3" t="s">
        <v>354</v>
      </c>
      <c r="B229" s="3">
        <v>2</v>
      </c>
      <c r="C229" s="3" t="s">
        <v>18</v>
      </c>
      <c r="D229" s="3" t="s">
        <v>352</v>
      </c>
      <c r="E229" s="3" t="s">
        <v>76</v>
      </c>
      <c r="F229" s="23">
        <v>341.25</v>
      </c>
      <c r="G229" s="9">
        <v>0</v>
      </c>
      <c r="H229" s="10">
        <v>1102</v>
      </c>
      <c r="I229" s="9">
        <f>F229+G229+H229</f>
        <v>1443.25</v>
      </c>
      <c r="J229" s="2">
        <v>975</v>
      </c>
      <c r="K229" s="2">
        <v>0</v>
      </c>
      <c r="L229" s="3">
        <v>873</v>
      </c>
      <c r="M229" s="3" t="s">
        <v>18</v>
      </c>
      <c r="N229" s="2">
        <f>J229+K229+L229</f>
        <v>1848</v>
      </c>
      <c r="O229" s="28">
        <v>5163</v>
      </c>
      <c r="P229" s="28" t="s">
        <v>18</v>
      </c>
      <c r="Q229" s="3">
        <v>0</v>
      </c>
      <c r="R229" s="3" t="s">
        <v>18</v>
      </c>
      <c r="S229" s="3">
        <v>0</v>
      </c>
      <c r="T229" s="1" t="s">
        <v>18</v>
      </c>
      <c r="U229" s="47"/>
      <c r="V229" s="1">
        <f>O229+Q229+S229</f>
        <v>5163</v>
      </c>
      <c r="W229" s="3">
        <v>0</v>
      </c>
      <c r="X229">
        <v>1582</v>
      </c>
      <c r="Y229">
        <v>3975</v>
      </c>
      <c r="Z229" s="52">
        <f>W229+X229+Y229</f>
        <v>5557</v>
      </c>
      <c r="AA229" s="2">
        <f>I229+N229+V229+Z229</f>
        <v>14011.25</v>
      </c>
    </row>
    <row r="230" spans="1:33" hidden="1">
      <c r="A230" s="3" t="s">
        <v>355</v>
      </c>
      <c r="B230" s="3">
        <v>2</v>
      </c>
      <c r="C230" s="3" t="s">
        <v>18</v>
      </c>
      <c r="D230" s="3" t="s">
        <v>352</v>
      </c>
      <c r="E230" s="3" t="s">
        <v>76</v>
      </c>
      <c r="F230" s="72">
        <v>8429.630000000001</v>
      </c>
      <c r="G230" s="9">
        <v>1100</v>
      </c>
      <c r="H230" s="10">
        <v>0</v>
      </c>
      <c r="I230" s="9">
        <f>F230+G230+H230</f>
        <v>9529.630000000001</v>
      </c>
      <c r="J230" s="2">
        <v>0</v>
      </c>
      <c r="K230" s="2">
        <v>325</v>
      </c>
      <c r="L230" s="3">
        <v>0</v>
      </c>
      <c r="M230" s="3" t="s">
        <v>18</v>
      </c>
      <c r="N230" s="2">
        <f>J230+K230+L230</f>
        <v>325</v>
      </c>
      <c r="O230" s="28">
        <v>0</v>
      </c>
      <c r="P230" s="28" t="s">
        <v>18</v>
      </c>
      <c r="Q230" s="3">
        <v>0</v>
      </c>
      <c r="R230" s="3" t="s">
        <v>18</v>
      </c>
      <c r="S230" s="3">
        <v>0</v>
      </c>
      <c r="T230" s="1" t="s">
        <v>18</v>
      </c>
      <c r="U230" s="47"/>
      <c r="V230" s="1">
        <f>O230+Q230+S230</f>
        <v>0</v>
      </c>
      <c r="W230" s="3">
        <v>0</v>
      </c>
      <c r="X230">
        <v>0</v>
      </c>
      <c r="Y230"/>
      <c r="Z230" s="52">
        <f>W230+X230+Y230</f>
        <v>0</v>
      </c>
      <c r="AA230" s="2">
        <f>I230+N230+V230+Z230</f>
        <v>9854.630000000001</v>
      </c>
    </row>
    <row r="231" spans="1:33" hidden="1">
      <c r="A231" s="3" t="s">
        <v>356</v>
      </c>
      <c r="B231" s="3">
        <v>2</v>
      </c>
      <c r="C231" s="3" t="s">
        <v>18</v>
      </c>
      <c r="D231" s="3" t="s">
        <v>352</v>
      </c>
      <c r="E231" s="3" t="s">
        <v>76</v>
      </c>
      <c r="F231" s="23">
        <v>0</v>
      </c>
      <c r="G231" s="9">
        <v>104</v>
      </c>
      <c r="H231" s="10">
        <v>425</v>
      </c>
      <c r="I231" s="9">
        <f>F231+G231+H231</f>
        <v>529</v>
      </c>
      <c r="J231" s="2">
        <v>0</v>
      </c>
      <c r="K231" s="2">
        <v>1642</v>
      </c>
      <c r="L231" s="3">
        <v>0</v>
      </c>
      <c r="M231" s="3" t="s">
        <v>18</v>
      </c>
      <c r="N231" s="2">
        <f>J231+K231+L231</f>
        <v>1642</v>
      </c>
      <c r="O231" s="28">
        <v>0</v>
      </c>
      <c r="P231" s="28" t="s">
        <v>18</v>
      </c>
      <c r="Q231" s="3">
        <v>303</v>
      </c>
      <c r="R231" s="3" t="s">
        <v>18</v>
      </c>
      <c r="S231" s="3">
        <v>745</v>
      </c>
      <c r="T231" s="1" t="s">
        <v>18</v>
      </c>
      <c r="U231" s="47"/>
      <c r="V231" s="1">
        <f>O231+Q231+S231</f>
        <v>1048</v>
      </c>
      <c r="W231" s="3">
        <v>60</v>
      </c>
      <c r="X231">
        <v>1598</v>
      </c>
      <c r="Y231">
        <v>1658</v>
      </c>
      <c r="Z231" s="52">
        <f>W231+X231+Y231</f>
        <v>3316</v>
      </c>
      <c r="AA231" s="2">
        <f>I231+N231+V231+Z231</f>
        <v>6535</v>
      </c>
    </row>
    <row r="232" spans="1:33" hidden="1">
      <c r="A232" s="3" t="s">
        <v>357</v>
      </c>
      <c r="B232" s="3">
        <v>2</v>
      </c>
      <c r="C232" s="3" t="s">
        <v>18</v>
      </c>
      <c r="D232" s="3" t="s">
        <v>352</v>
      </c>
      <c r="E232" s="3" t="s">
        <v>76</v>
      </c>
      <c r="F232" s="23">
        <v>0</v>
      </c>
      <c r="G232" s="9">
        <v>0</v>
      </c>
      <c r="H232" s="10">
        <v>516</v>
      </c>
      <c r="I232" s="9">
        <f>F232+G232+H232</f>
        <v>516</v>
      </c>
      <c r="J232" s="2">
        <v>889</v>
      </c>
      <c r="K232" s="2">
        <v>0</v>
      </c>
      <c r="L232" s="3">
        <v>0</v>
      </c>
      <c r="M232" s="3" t="s">
        <v>18</v>
      </c>
      <c r="N232" s="2">
        <f>J232+K232+L232</f>
        <v>889</v>
      </c>
      <c r="O232" s="28">
        <v>0</v>
      </c>
      <c r="P232" s="28" t="s">
        <v>18</v>
      </c>
      <c r="Q232" s="3">
        <v>0</v>
      </c>
      <c r="R232" s="3" t="s">
        <v>18</v>
      </c>
      <c r="S232" s="3">
        <v>0</v>
      </c>
      <c r="T232" s="1" t="s">
        <v>18</v>
      </c>
      <c r="U232" s="1"/>
      <c r="V232" s="1">
        <f>O232+Q232+S232</f>
        <v>0</v>
      </c>
      <c r="W232" s="3">
        <v>0</v>
      </c>
      <c r="X232">
        <v>0</v>
      </c>
      <c r="Y232"/>
      <c r="Z232" s="52">
        <f>W232+X232+Y232</f>
        <v>0</v>
      </c>
      <c r="AA232" s="2">
        <f>I232+N232+V232+Z232</f>
        <v>1405</v>
      </c>
    </row>
    <row r="233" spans="1:33">
      <c r="A233" s="3" t="s">
        <v>358</v>
      </c>
      <c r="B233" s="3">
        <v>3</v>
      </c>
      <c r="C233" s="3" t="s">
        <v>51</v>
      </c>
      <c r="D233" s="3" t="s">
        <v>145</v>
      </c>
      <c r="E233" s="3" t="s">
        <v>26</v>
      </c>
      <c r="F233" s="23">
        <v>740</v>
      </c>
      <c r="G233" s="9">
        <v>0</v>
      </c>
      <c r="H233" s="10">
        <v>350</v>
      </c>
      <c r="I233" s="9">
        <f>F233+G233+H233</f>
        <v>1090</v>
      </c>
      <c r="J233" s="2">
        <v>0</v>
      </c>
      <c r="K233" s="2">
        <v>1000</v>
      </c>
      <c r="L233" s="28">
        <v>791</v>
      </c>
      <c r="M233" s="3">
        <v>3</v>
      </c>
      <c r="N233" s="2">
        <f>J233+K233+L233</f>
        <v>1791</v>
      </c>
      <c r="O233" s="28">
        <v>100</v>
      </c>
      <c r="P233" s="28">
        <v>100</v>
      </c>
      <c r="Q233" s="3">
        <v>1830</v>
      </c>
      <c r="R233" s="3">
        <v>705</v>
      </c>
      <c r="S233" s="3">
        <v>755</v>
      </c>
      <c r="T233" s="1">
        <v>597</v>
      </c>
      <c r="U233" s="33">
        <f>MAX(P233, R233, T233)</f>
        <v>705</v>
      </c>
      <c r="V233" s="1">
        <f>O233+Q233+S233</f>
        <v>2685</v>
      </c>
      <c r="W233" s="3">
        <v>3456</v>
      </c>
      <c r="X233">
        <v>350</v>
      </c>
      <c r="Y233"/>
      <c r="Z233" s="52">
        <f>W233+X233+Y233</f>
        <v>3806</v>
      </c>
      <c r="AA233" s="2">
        <f>I233+N233+V233+Z233</f>
        <v>9372</v>
      </c>
      <c r="AE233" s="54"/>
      <c r="AF233" s="54"/>
      <c r="AG233" s="54"/>
    </row>
    <row r="234" spans="1:33">
      <c r="A234" s="3" t="s">
        <v>359</v>
      </c>
      <c r="B234" s="3">
        <v>2</v>
      </c>
      <c r="C234" s="3" t="s">
        <v>212</v>
      </c>
      <c r="D234" s="3" t="s">
        <v>25</v>
      </c>
      <c r="E234" s="3" t="s">
        <v>26</v>
      </c>
      <c r="F234" s="3"/>
      <c r="G234" s="9"/>
      <c r="H234" s="7"/>
      <c r="I234" s="9"/>
      <c r="J234" s="2"/>
      <c r="K234" s="2"/>
      <c r="L234" s="3"/>
      <c r="M234" s="3"/>
      <c r="N234" s="2"/>
      <c r="O234" s="28"/>
      <c r="P234" s="28"/>
      <c r="Q234" s="3">
        <v>989</v>
      </c>
      <c r="R234" s="3">
        <v>989</v>
      </c>
      <c r="S234" s="3">
        <v>642</v>
      </c>
      <c r="T234" s="1">
        <v>642</v>
      </c>
      <c r="U234" s="38">
        <f>MAX(P234, R234, T234)</f>
        <v>989</v>
      </c>
      <c r="V234" s="1">
        <f>O234+Q234+S234</f>
        <v>1631</v>
      </c>
      <c r="W234" s="3">
        <v>5615</v>
      </c>
      <c r="X234">
        <v>1743</v>
      </c>
      <c r="Y234">
        <v>300</v>
      </c>
      <c r="Z234" s="52">
        <f>W234+X234+Y234</f>
        <v>7658</v>
      </c>
      <c r="AA234" s="2">
        <f>I234+N234+V234+Z234</f>
        <v>9289</v>
      </c>
    </row>
    <row r="235" spans="1:33">
      <c r="A235" s="3" t="s">
        <v>360</v>
      </c>
      <c r="B235" s="3">
        <v>1</v>
      </c>
      <c r="C235" s="3" t="s">
        <v>24</v>
      </c>
      <c r="D235" s="3" t="s">
        <v>49</v>
      </c>
      <c r="E235" s="3" t="s">
        <v>26</v>
      </c>
      <c r="F235" s="23">
        <v>2550</v>
      </c>
      <c r="G235" s="9">
        <v>0</v>
      </c>
      <c r="H235" s="11"/>
      <c r="I235" s="9">
        <f>F235+G235+H235</f>
        <v>2550</v>
      </c>
      <c r="J235" s="2">
        <v>1463</v>
      </c>
      <c r="K235" s="2">
        <v>3457</v>
      </c>
      <c r="L235" s="28">
        <v>0</v>
      </c>
      <c r="M235" s="3">
        <v>4</v>
      </c>
      <c r="N235" s="2">
        <f>J235+K235+L235</f>
        <v>4920</v>
      </c>
      <c r="O235" s="28">
        <v>385</v>
      </c>
      <c r="P235" s="28">
        <v>385</v>
      </c>
      <c r="Q235" s="3">
        <v>95</v>
      </c>
      <c r="R235" s="3">
        <v>95</v>
      </c>
      <c r="S235" s="3">
        <v>0</v>
      </c>
      <c r="T235" s="1">
        <v>0</v>
      </c>
      <c r="U235" s="38">
        <f>MAX(P235, R235, T235)</f>
        <v>385</v>
      </c>
      <c r="V235" s="1">
        <f>O235+Q235+S235</f>
        <v>480</v>
      </c>
      <c r="W235" s="3">
        <v>1100</v>
      </c>
      <c r="X235">
        <v>0</v>
      </c>
      <c r="Y235">
        <v>0</v>
      </c>
      <c r="Z235" s="52">
        <f>W235+X235+Y235</f>
        <v>1100</v>
      </c>
      <c r="AA235" s="2">
        <f>I235+N235+V235+Z235</f>
        <v>9050</v>
      </c>
    </row>
    <row r="236" spans="1:33">
      <c r="A236" s="3" t="s">
        <v>361</v>
      </c>
      <c r="B236" s="3">
        <v>1</v>
      </c>
      <c r="C236" s="3" t="s">
        <v>24</v>
      </c>
      <c r="D236" s="3" t="s">
        <v>97</v>
      </c>
      <c r="E236" s="3" t="s">
        <v>26</v>
      </c>
      <c r="F236" s="72">
        <v>1037</v>
      </c>
      <c r="G236" s="9">
        <v>0</v>
      </c>
      <c r="H236" s="9">
        <v>0</v>
      </c>
      <c r="I236" s="9">
        <f>F236+G236+H236</f>
        <v>1037</v>
      </c>
      <c r="J236" s="2">
        <v>78</v>
      </c>
      <c r="K236" s="2">
        <v>480</v>
      </c>
      <c r="L236" s="53">
        <v>0</v>
      </c>
      <c r="M236">
        <v>1</v>
      </c>
      <c r="N236" s="2">
        <f>J236+K236+L236</f>
        <v>558</v>
      </c>
      <c r="O236" s="28">
        <v>0</v>
      </c>
      <c r="P236" s="28">
        <v>0</v>
      </c>
      <c r="Q236">
        <v>3945</v>
      </c>
      <c r="R236">
        <v>1915</v>
      </c>
      <c r="S236" s="3">
        <v>0</v>
      </c>
      <c r="T236" s="1">
        <v>0</v>
      </c>
      <c r="U236" s="38">
        <f>MAX(P236, R236, T236)</f>
        <v>1915</v>
      </c>
      <c r="V236" s="1">
        <f>O236+Q236+S236</f>
        <v>3945</v>
      </c>
      <c r="W236" s="3">
        <v>1033</v>
      </c>
      <c r="X236">
        <v>1511</v>
      </c>
      <c r="Y236">
        <v>791</v>
      </c>
      <c r="Z236" s="52">
        <f>W236+X236+Y236</f>
        <v>3335</v>
      </c>
      <c r="AA236" s="2">
        <f>I236+N236+V236+Z236</f>
        <v>8875</v>
      </c>
    </row>
    <row r="237" spans="1:33">
      <c r="A237" s="4" t="s">
        <v>362</v>
      </c>
      <c r="B237" s="4">
        <v>1</v>
      </c>
      <c r="C237" s="4" t="s">
        <v>28</v>
      </c>
      <c r="D237" s="4" t="s">
        <v>134</v>
      </c>
      <c r="E237" s="3" t="s">
        <v>26</v>
      </c>
      <c r="F237" s="26">
        <v>0</v>
      </c>
      <c r="G237" s="12">
        <v>0</v>
      </c>
      <c r="H237" s="10">
        <v>0</v>
      </c>
      <c r="I237" s="9">
        <f>F237+G237+H237</f>
        <v>0</v>
      </c>
      <c r="J237" s="20">
        <v>808</v>
      </c>
      <c r="K237" s="20">
        <v>0</v>
      </c>
      <c r="L237" s="28">
        <v>483</v>
      </c>
      <c r="M237" s="3">
        <v>2</v>
      </c>
      <c r="N237" s="20">
        <f>J237+K237+L237</f>
        <v>1291</v>
      </c>
      <c r="O237" s="28">
        <v>0</v>
      </c>
      <c r="P237" s="28">
        <v>0</v>
      </c>
      <c r="Q237" s="3">
        <f>3926+1189</f>
        <v>5115</v>
      </c>
      <c r="R237" s="3">
        <v>1189</v>
      </c>
      <c r="S237" s="3">
        <v>0</v>
      </c>
      <c r="T237" s="1">
        <v>0</v>
      </c>
      <c r="U237" s="33">
        <f>MAX(P237, R237, T237)</f>
        <v>1189</v>
      </c>
      <c r="V237" s="1">
        <f>O237+Q237+S237</f>
        <v>5115</v>
      </c>
      <c r="W237" s="3">
        <v>1751</v>
      </c>
      <c r="X237">
        <v>0</v>
      </c>
      <c r="Y237" s="69">
        <v>532</v>
      </c>
      <c r="Z237" s="52">
        <f>W237+X237+Y237</f>
        <v>2283</v>
      </c>
      <c r="AA237" s="2">
        <f>I237+N237+V237+Z237</f>
        <v>8689</v>
      </c>
      <c r="AB237" s="55"/>
    </row>
    <row r="238" spans="1:33">
      <c r="A238" s="4" t="s">
        <v>363</v>
      </c>
      <c r="B238" s="4">
        <v>1</v>
      </c>
      <c r="C238" s="4" t="s">
        <v>24</v>
      </c>
      <c r="D238" s="4" t="s">
        <v>89</v>
      </c>
      <c r="E238" s="3" t="s">
        <v>26</v>
      </c>
      <c r="F238" s="26">
        <v>0</v>
      </c>
      <c r="G238" s="12">
        <v>0</v>
      </c>
      <c r="H238" s="10">
        <v>3241</v>
      </c>
      <c r="I238" s="9">
        <f>F238+G238+H238</f>
        <v>3241</v>
      </c>
      <c r="J238" s="2">
        <v>0</v>
      </c>
      <c r="K238" s="2">
        <v>0</v>
      </c>
      <c r="L238" s="28">
        <v>663</v>
      </c>
      <c r="M238" s="3">
        <v>2</v>
      </c>
      <c r="N238" s="2">
        <f>J238+K238+L238</f>
        <v>663</v>
      </c>
      <c r="O238" s="28">
        <v>997</v>
      </c>
      <c r="P238" s="28">
        <v>997</v>
      </c>
      <c r="Q238" s="3">
        <v>2967</v>
      </c>
      <c r="R238" s="3">
        <v>1500</v>
      </c>
      <c r="S238" s="3">
        <v>0</v>
      </c>
      <c r="T238" s="1">
        <v>0</v>
      </c>
      <c r="U238" s="38">
        <f>MAX(P238, R238, T238)</f>
        <v>1500</v>
      </c>
      <c r="V238" s="1">
        <f>O238+Q238+S238</f>
        <v>3964</v>
      </c>
      <c r="W238" s="3">
        <v>0</v>
      </c>
      <c r="X238">
        <v>615</v>
      </c>
      <c r="Y238">
        <v>0</v>
      </c>
      <c r="Z238" s="52">
        <f>W238+X238+Y238</f>
        <v>615</v>
      </c>
      <c r="AA238" s="2">
        <f>I238+N238+V238+Z238</f>
        <v>8483</v>
      </c>
    </row>
    <row r="239" spans="1:33">
      <c r="A239" s="3" t="s">
        <v>364</v>
      </c>
      <c r="B239" s="3">
        <v>3</v>
      </c>
      <c r="C239" s="3" t="s">
        <v>51</v>
      </c>
      <c r="D239" s="3" t="s">
        <v>145</v>
      </c>
      <c r="E239" s="3" t="s">
        <v>26</v>
      </c>
      <c r="F239" s="23">
        <v>580</v>
      </c>
      <c r="G239" s="9">
        <v>0</v>
      </c>
      <c r="H239" s="10">
        <v>0</v>
      </c>
      <c r="I239" s="9">
        <f>F239+G239+H239</f>
        <v>580</v>
      </c>
      <c r="J239" s="2">
        <v>610</v>
      </c>
      <c r="K239" s="2">
        <v>3618</v>
      </c>
      <c r="L239" s="28">
        <v>825</v>
      </c>
      <c r="M239" s="3">
        <v>2</v>
      </c>
      <c r="N239" s="2">
        <f>J239+K239+L239</f>
        <v>5053</v>
      </c>
      <c r="O239" s="28">
        <v>965</v>
      </c>
      <c r="P239" s="28">
        <v>435</v>
      </c>
      <c r="Q239" s="3">
        <v>0</v>
      </c>
      <c r="R239" s="3">
        <v>0</v>
      </c>
      <c r="S239" s="3">
        <v>1350</v>
      </c>
      <c r="T239" s="1">
        <v>1350</v>
      </c>
      <c r="U239" s="38">
        <f>MAX(P239, R239, T239)</f>
        <v>1350</v>
      </c>
      <c r="V239" s="1">
        <f>O239+Q239+S239</f>
        <v>2315</v>
      </c>
      <c r="W239" s="3">
        <v>354</v>
      </c>
      <c r="Y239"/>
      <c r="Z239" s="52">
        <f>W239+X239+Y239</f>
        <v>354</v>
      </c>
      <c r="AA239" s="2">
        <f>I239+N239+V239+Z239</f>
        <v>8302</v>
      </c>
    </row>
    <row r="240" spans="1:33">
      <c r="A240" s="3" t="s">
        <v>365</v>
      </c>
      <c r="B240" s="3">
        <v>2</v>
      </c>
      <c r="C240" s="3" t="s">
        <v>24</v>
      </c>
      <c r="D240" s="3" t="s">
        <v>25</v>
      </c>
      <c r="E240" s="3" t="s">
        <v>26</v>
      </c>
      <c r="F240" s="23">
        <v>5025</v>
      </c>
      <c r="G240" s="9">
        <v>425</v>
      </c>
      <c r="H240" s="10">
        <v>0</v>
      </c>
      <c r="I240" s="9">
        <f>F240+G240+H240</f>
        <v>5450</v>
      </c>
      <c r="J240" s="2">
        <v>0</v>
      </c>
      <c r="K240" s="2">
        <v>0</v>
      </c>
      <c r="L240" s="28">
        <v>0</v>
      </c>
      <c r="M240" s="3">
        <v>0</v>
      </c>
      <c r="N240" s="2">
        <f>J240+K240+L240</f>
        <v>0</v>
      </c>
      <c r="O240" s="28">
        <v>0</v>
      </c>
      <c r="P240" s="28">
        <v>0</v>
      </c>
      <c r="Q240">
        <v>0</v>
      </c>
      <c r="R240">
        <v>0</v>
      </c>
      <c r="S240" s="3">
        <v>0</v>
      </c>
      <c r="T240" s="1">
        <v>0</v>
      </c>
      <c r="U240" s="38">
        <f>MAX(P240, R240, T240)</f>
        <v>0</v>
      </c>
      <c r="V240" s="1">
        <f>O240+Q240+S240</f>
        <v>0</v>
      </c>
      <c r="W240" s="3">
        <v>425</v>
      </c>
      <c r="X240">
        <v>1750</v>
      </c>
      <c r="Y240">
        <v>466</v>
      </c>
      <c r="Z240" s="52">
        <f>W240+X240+Y240</f>
        <v>2641</v>
      </c>
      <c r="AA240" s="2">
        <f>I240+N240+V240+Z240</f>
        <v>8091</v>
      </c>
    </row>
    <row r="241" spans="1:27">
      <c r="A241" s="3" t="s">
        <v>366</v>
      </c>
      <c r="B241" s="3">
        <v>2</v>
      </c>
      <c r="C241" s="3" t="s">
        <v>28</v>
      </c>
      <c r="D241" s="3" t="s">
        <v>128</v>
      </c>
      <c r="E241" s="3" t="s">
        <v>26</v>
      </c>
      <c r="F241" s="23">
        <v>0</v>
      </c>
      <c r="G241" s="9">
        <v>0</v>
      </c>
      <c r="H241" s="9">
        <v>0</v>
      </c>
      <c r="I241" s="9">
        <v>0</v>
      </c>
      <c r="J241" s="20">
        <v>0</v>
      </c>
      <c r="K241" s="20">
        <v>0</v>
      </c>
      <c r="L241" s="28">
        <v>0</v>
      </c>
      <c r="M241" s="3">
        <v>1</v>
      </c>
      <c r="N241" s="20">
        <f>J241+K241+L241</f>
        <v>0</v>
      </c>
      <c r="O241" s="28">
        <v>250</v>
      </c>
      <c r="P241" s="28">
        <v>250</v>
      </c>
      <c r="Q241" s="3">
        <v>919</v>
      </c>
      <c r="R241" s="3">
        <v>594</v>
      </c>
      <c r="S241" s="3">
        <v>0</v>
      </c>
      <c r="T241" s="1">
        <v>0</v>
      </c>
      <c r="U241" s="38">
        <f>MAX(P241, R241, T241)</f>
        <v>594</v>
      </c>
      <c r="V241" s="1">
        <f>O241+Q241+S241</f>
        <v>1169</v>
      </c>
      <c r="W241" s="3">
        <v>1715</v>
      </c>
      <c r="X241">
        <v>2790</v>
      </c>
      <c r="Y241" s="53">
        <v>2325</v>
      </c>
      <c r="Z241" s="52">
        <f>W241+X241+Y241</f>
        <v>6830</v>
      </c>
      <c r="AA241" s="2">
        <f>I241+N241+V241+Z241</f>
        <v>7999</v>
      </c>
    </row>
    <row r="242" spans="1:27">
      <c r="A242" s="6" t="s">
        <v>367</v>
      </c>
      <c r="B242" s="4">
        <v>2</v>
      </c>
      <c r="C242" s="4" t="s">
        <v>212</v>
      </c>
      <c r="D242" s="4" t="s">
        <v>173</v>
      </c>
      <c r="E242" s="3" t="s">
        <v>26</v>
      </c>
      <c r="F242" s="26"/>
      <c r="G242" s="12"/>
      <c r="H242" s="10"/>
      <c r="I242" s="9"/>
      <c r="J242" s="20"/>
      <c r="K242" s="20"/>
      <c r="L242" s="3"/>
      <c r="M242" s="3"/>
      <c r="N242" s="20"/>
      <c r="O242" s="28"/>
      <c r="P242" s="28"/>
      <c r="Q242" s="3">
        <v>3910</v>
      </c>
      <c r="R242" s="3">
        <v>3910</v>
      </c>
      <c r="S242" s="3">
        <v>4061</v>
      </c>
      <c r="T242" s="1">
        <v>3892</v>
      </c>
      <c r="U242" s="38">
        <f>MAX(P242, R242, T242)</f>
        <v>3910</v>
      </c>
      <c r="V242" s="1">
        <f>O242+Q242+S242</f>
        <v>7971</v>
      </c>
      <c r="W242" s="3">
        <v>0</v>
      </c>
      <c r="X242">
        <v>0</v>
      </c>
      <c r="Y242">
        <v>0</v>
      </c>
      <c r="Z242" s="52">
        <f>W242+X242+Y242</f>
        <v>0</v>
      </c>
      <c r="AA242" s="2">
        <f>I242+N242+V242+Z242</f>
        <v>7971</v>
      </c>
    </row>
    <row r="243" spans="1:27">
      <c r="A243" s="4" t="s">
        <v>368</v>
      </c>
      <c r="B243" s="4">
        <v>1</v>
      </c>
      <c r="C243" s="4" t="s">
        <v>28</v>
      </c>
      <c r="D243" s="4" t="s">
        <v>39</v>
      </c>
      <c r="E243" s="3" t="s">
        <v>26</v>
      </c>
      <c r="F243" s="26">
        <v>1130</v>
      </c>
      <c r="G243" s="12">
        <v>428</v>
      </c>
      <c r="H243" s="10">
        <v>500</v>
      </c>
      <c r="I243" s="9">
        <f>F243+G243+H243</f>
        <v>2058</v>
      </c>
      <c r="J243" s="20">
        <v>829</v>
      </c>
      <c r="K243" s="20">
        <v>467</v>
      </c>
      <c r="L243" s="28">
        <v>562</v>
      </c>
      <c r="M243" s="3">
        <v>3</v>
      </c>
      <c r="N243" s="20">
        <f>J243+K243+L243</f>
        <v>1858</v>
      </c>
      <c r="O243" s="28">
        <v>575</v>
      </c>
      <c r="P243" s="28">
        <v>575</v>
      </c>
      <c r="Q243" s="3">
        <v>1198</v>
      </c>
      <c r="R243" s="3">
        <v>1198</v>
      </c>
      <c r="S243" s="3">
        <v>479</v>
      </c>
      <c r="T243" s="1">
        <v>479</v>
      </c>
      <c r="U243" s="38">
        <f>MAX(P243, R243, T243)</f>
        <v>1198</v>
      </c>
      <c r="V243" s="1">
        <f>O243+Q243+S243</f>
        <v>2252</v>
      </c>
      <c r="W243" s="3">
        <v>929</v>
      </c>
      <c r="X243">
        <v>135</v>
      </c>
      <c r="Y243" s="69">
        <v>656</v>
      </c>
      <c r="Z243" s="52">
        <f>W243+X243+Y243</f>
        <v>1720</v>
      </c>
      <c r="AA243" s="2">
        <f>I243+N243+V243+Z243</f>
        <v>7888</v>
      </c>
    </row>
    <row r="244" spans="1:27">
      <c r="A244" s="3" t="s">
        <v>369</v>
      </c>
      <c r="B244" s="3">
        <v>3</v>
      </c>
      <c r="C244" s="3" t="s">
        <v>51</v>
      </c>
      <c r="D244" s="4" t="s">
        <v>255</v>
      </c>
      <c r="E244" s="3" t="s">
        <v>26</v>
      </c>
      <c r="F244" s="23">
        <v>1820</v>
      </c>
      <c r="G244" s="9">
        <v>2394</v>
      </c>
      <c r="H244" s="10">
        <v>1205</v>
      </c>
      <c r="I244" s="9">
        <f>F244+G244+H244</f>
        <v>5419</v>
      </c>
      <c r="J244" s="2">
        <v>0</v>
      </c>
      <c r="K244" s="2">
        <v>1595</v>
      </c>
      <c r="L244" s="28">
        <v>0</v>
      </c>
      <c r="M244" s="3">
        <v>1</v>
      </c>
      <c r="N244" s="2">
        <f>J244+K244+L244</f>
        <v>1595</v>
      </c>
      <c r="O244" s="28">
        <v>0</v>
      </c>
      <c r="P244" s="28">
        <v>0</v>
      </c>
      <c r="Q244" s="3">
        <v>0</v>
      </c>
      <c r="R244" s="3">
        <v>0</v>
      </c>
      <c r="S244" s="3">
        <v>0</v>
      </c>
      <c r="T244" s="1">
        <v>0</v>
      </c>
      <c r="U244" s="38">
        <f>MAX(P244, R244, T244)</f>
        <v>0</v>
      </c>
      <c r="V244" s="1">
        <f>O244+Q244+S244</f>
        <v>0</v>
      </c>
      <c r="W244" s="3">
        <v>835</v>
      </c>
      <c r="X244">
        <v>0</v>
      </c>
      <c r="Y244">
        <v>0</v>
      </c>
      <c r="Z244" s="52">
        <f>W244+X244+Y244</f>
        <v>835</v>
      </c>
      <c r="AA244" s="2">
        <f>I244+N244+V244+Z244</f>
        <v>7849</v>
      </c>
    </row>
    <row r="245" spans="1:27">
      <c r="A245" s="3" t="s">
        <v>370</v>
      </c>
      <c r="B245" s="3">
        <v>1</v>
      </c>
      <c r="C245" s="3" t="s">
        <v>24</v>
      </c>
      <c r="D245" s="3" t="s">
        <v>158</v>
      </c>
      <c r="E245" s="3" t="s">
        <v>26</v>
      </c>
      <c r="F245" s="23">
        <v>3835.45</v>
      </c>
      <c r="G245" s="9">
        <v>0</v>
      </c>
      <c r="H245" s="10">
        <v>0</v>
      </c>
      <c r="I245" s="9">
        <f>F245+G245+H245</f>
        <v>3835.45</v>
      </c>
      <c r="J245" s="2">
        <v>0</v>
      </c>
      <c r="K245" s="2">
        <v>523</v>
      </c>
      <c r="L245" s="28">
        <v>928</v>
      </c>
      <c r="M245" s="3">
        <v>0</v>
      </c>
      <c r="N245" s="2">
        <f>J245+K245+L245</f>
        <v>1451</v>
      </c>
      <c r="O245" s="28">
        <v>0</v>
      </c>
      <c r="P245" s="28"/>
      <c r="Q245" s="3">
        <v>0</v>
      </c>
      <c r="R245" s="3">
        <v>0</v>
      </c>
      <c r="S245" s="3">
        <v>300</v>
      </c>
      <c r="T245" s="1">
        <v>300</v>
      </c>
      <c r="U245" s="38">
        <f>MAX(P245, R245, T245)</f>
        <v>300</v>
      </c>
      <c r="V245" s="1">
        <f>O245+Q245+S245</f>
        <v>300</v>
      </c>
      <c r="W245" s="3">
        <v>1246</v>
      </c>
      <c r="X245">
        <v>0</v>
      </c>
      <c r="Y245">
        <v>960</v>
      </c>
      <c r="Z245" s="52">
        <f>W245+X245+Y245</f>
        <v>2206</v>
      </c>
      <c r="AA245" s="2">
        <f>I245+N245+V245+Z245</f>
        <v>7792.45</v>
      </c>
    </row>
    <row r="246" spans="1:27">
      <c r="A246" s="3" t="s">
        <v>371</v>
      </c>
      <c r="B246" s="3">
        <v>2</v>
      </c>
      <c r="C246" s="3" t="s">
        <v>24</v>
      </c>
      <c r="D246" s="3" t="s">
        <v>58</v>
      </c>
      <c r="E246" s="3" t="s">
        <v>26</v>
      </c>
      <c r="F246" s="23">
        <v>1910</v>
      </c>
      <c r="G246" s="9">
        <v>280</v>
      </c>
      <c r="H246" s="9">
        <v>489</v>
      </c>
      <c r="I246" s="9">
        <f>F246+G246+H246</f>
        <v>2679</v>
      </c>
      <c r="J246" s="2">
        <v>2451</v>
      </c>
      <c r="K246" s="2">
        <v>545</v>
      </c>
      <c r="L246" s="2">
        <v>1022</v>
      </c>
      <c r="M246" s="3"/>
      <c r="N246" s="2">
        <f>J246+K246+L246</f>
        <v>4018</v>
      </c>
      <c r="O246" s="28">
        <v>520</v>
      </c>
      <c r="P246" s="28">
        <v>520</v>
      </c>
      <c r="Q246" s="3">
        <v>0</v>
      </c>
      <c r="R246" s="3">
        <v>0</v>
      </c>
      <c r="S246" s="3">
        <v>225</v>
      </c>
      <c r="T246" s="1">
        <v>225</v>
      </c>
      <c r="U246" s="38">
        <f>MAX(P246, R246, T246)</f>
        <v>520</v>
      </c>
      <c r="V246" s="1">
        <f>O246+Q246+S246</f>
        <v>745</v>
      </c>
      <c r="W246" s="3">
        <v>240</v>
      </c>
      <c r="X246">
        <v>0</v>
      </c>
      <c r="Y246">
        <v>0</v>
      </c>
      <c r="Z246" s="52">
        <f>W246+X246+Y246</f>
        <v>240</v>
      </c>
      <c r="AA246" s="2">
        <f>I246+N246+V246+Z246</f>
        <v>7682</v>
      </c>
    </row>
    <row r="247" spans="1:27">
      <c r="A247" s="4" t="s">
        <v>372</v>
      </c>
      <c r="B247" s="4">
        <v>2</v>
      </c>
      <c r="C247" s="4" t="s">
        <v>28</v>
      </c>
      <c r="D247" s="4" t="s">
        <v>108</v>
      </c>
      <c r="E247" s="3" t="s">
        <v>26</v>
      </c>
      <c r="F247" s="26">
        <v>348</v>
      </c>
      <c r="G247" s="12">
        <v>0</v>
      </c>
      <c r="H247" s="10">
        <v>0</v>
      </c>
      <c r="I247" s="9">
        <f>F247+G247+H247</f>
        <v>348</v>
      </c>
      <c r="J247" s="20">
        <v>2694</v>
      </c>
      <c r="K247" s="20">
        <v>2226</v>
      </c>
      <c r="L247" s="28">
        <v>0</v>
      </c>
      <c r="M247" s="3">
        <v>14</v>
      </c>
      <c r="N247" s="20">
        <f>J247+K247+L247</f>
        <v>4920</v>
      </c>
      <c r="O247" s="28">
        <v>0</v>
      </c>
      <c r="P247" s="28">
        <v>0</v>
      </c>
      <c r="Q247" s="3">
        <v>0</v>
      </c>
      <c r="R247" s="3">
        <v>0</v>
      </c>
      <c r="S247" s="3">
        <v>0</v>
      </c>
      <c r="T247" s="1">
        <v>0</v>
      </c>
      <c r="U247" s="38">
        <f>MAX(P247, R247, T247)</f>
        <v>0</v>
      </c>
      <c r="V247" s="1">
        <f>O247+Q247+S247</f>
        <v>0</v>
      </c>
      <c r="W247" s="3">
        <v>874</v>
      </c>
      <c r="X247">
        <v>824</v>
      </c>
      <c r="Y247" s="69">
        <v>682</v>
      </c>
      <c r="Z247" s="52">
        <f>W247+X247+Y247</f>
        <v>2380</v>
      </c>
      <c r="AA247" s="2">
        <f>I247+N247+V247+Z247</f>
        <v>7648</v>
      </c>
    </row>
    <row r="248" spans="1:27">
      <c r="A248" s="4" t="s">
        <v>373</v>
      </c>
      <c r="B248" s="4">
        <v>1</v>
      </c>
      <c r="C248" s="4" t="s">
        <v>28</v>
      </c>
      <c r="D248" s="4" t="s">
        <v>214</v>
      </c>
      <c r="E248" s="3" t="s">
        <v>26</v>
      </c>
      <c r="F248" s="26">
        <v>0</v>
      </c>
      <c r="G248" s="12">
        <v>0</v>
      </c>
      <c r="H248" s="10">
        <v>0</v>
      </c>
      <c r="I248" s="9">
        <f>F248+G248+H248</f>
        <v>0</v>
      </c>
      <c r="J248" s="20">
        <v>295</v>
      </c>
      <c r="K248" s="20">
        <v>0</v>
      </c>
      <c r="L248" s="28">
        <v>2811</v>
      </c>
      <c r="M248" s="3">
        <v>5</v>
      </c>
      <c r="N248" s="20">
        <f>J248+K248+L248</f>
        <v>3106</v>
      </c>
      <c r="O248" s="28">
        <v>918</v>
      </c>
      <c r="P248" s="28">
        <v>918</v>
      </c>
      <c r="Q248" s="3">
        <v>0</v>
      </c>
      <c r="R248" s="3">
        <v>0</v>
      </c>
      <c r="S248" s="3">
        <v>0</v>
      </c>
      <c r="T248" s="1">
        <v>0</v>
      </c>
      <c r="U248" s="38">
        <f>MAX(P248, R248, T248)</f>
        <v>918</v>
      </c>
      <c r="V248" s="1">
        <f>O248+Q248+S248</f>
        <v>918</v>
      </c>
      <c r="W248" s="3">
        <v>515</v>
      </c>
      <c r="X248">
        <v>2530</v>
      </c>
      <c r="Y248" s="53">
        <v>0</v>
      </c>
      <c r="Z248" s="52">
        <f>W248+X248+Y248</f>
        <v>3045</v>
      </c>
      <c r="AA248" s="2">
        <f>I248+N248+V248+Z248</f>
        <v>7069</v>
      </c>
    </row>
    <row r="249" spans="1:27">
      <c r="A249" s="3" t="s">
        <v>374</v>
      </c>
      <c r="B249" s="3">
        <v>1</v>
      </c>
      <c r="C249" s="3" t="s">
        <v>51</v>
      </c>
      <c r="D249" s="3" t="s">
        <v>105</v>
      </c>
      <c r="E249" s="3" t="s">
        <v>26</v>
      </c>
      <c r="F249" s="23">
        <v>936.31</v>
      </c>
      <c r="G249" s="9">
        <v>3857</v>
      </c>
      <c r="H249" s="9">
        <v>331</v>
      </c>
      <c r="I249" s="9">
        <f>F249+G249+H249</f>
        <v>5124.3099999999995</v>
      </c>
      <c r="J249" s="2">
        <v>350</v>
      </c>
      <c r="K249" s="2">
        <v>809</v>
      </c>
      <c r="L249" s="28">
        <v>350</v>
      </c>
      <c r="M249" s="3">
        <v>1</v>
      </c>
      <c r="N249" s="2">
        <f>J249+K249+L249</f>
        <v>1509</v>
      </c>
      <c r="O249" s="28">
        <v>350</v>
      </c>
      <c r="P249" s="28">
        <v>0</v>
      </c>
      <c r="Q249" s="3"/>
      <c r="R249" s="3"/>
      <c r="S249" s="3"/>
      <c r="T249" s="1"/>
      <c r="U249" s="38">
        <f>MAX(P249, R249, T249)</f>
        <v>0</v>
      </c>
      <c r="V249" s="1">
        <f>O249+Q249+S249</f>
        <v>350</v>
      </c>
      <c r="W249" s="3">
        <v>0</v>
      </c>
      <c r="X249">
        <v>0</v>
      </c>
      <c r="Y249">
        <v>0</v>
      </c>
      <c r="Z249" s="52">
        <f>W249+X249+Y249</f>
        <v>0</v>
      </c>
      <c r="AA249" s="2">
        <f>I249+N249+V249+Z249</f>
        <v>6983.3099999999995</v>
      </c>
    </row>
    <row r="250" spans="1:27">
      <c r="A250" s="3" t="s">
        <v>375</v>
      </c>
      <c r="B250" s="3">
        <v>3</v>
      </c>
      <c r="C250" s="3" t="s">
        <v>24</v>
      </c>
      <c r="D250" s="3" t="s">
        <v>194</v>
      </c>
      <c r="E250" s="3" t="s">
        <v>26</v>
      </c>
      <c r="F250" s="3"/>
      <c r="G250" s="9"/>
      <c r="H250" s="10"/>
      <c r="I250" s="9">
        <f>F250+G250+H250</f>
        <v>0</v>
      </c>
      <c r="J250" s="2">
        <v>0</v>
      </c>
      <c r="K250" s="2">
        <v>0</v>
      </c>
      <c r="L250" s="28">
        <v>6949</v>
      </c>
      <c r="M250" s="3">
        <v>11</v>
      </c>
      <c r="N250" s="2">
        <f>J250+K250+L250</f>
        <v>6949</v>
      </c>
      <c r="O250" s="28">
        <v>0</v>
      </c>
      <c r="P250" s="28">
        <v>0</v>
      </c>
      <c r="Q250" s="3">
        <v>0</v>
      </c>
      <c r="R250" s="3">
        <v>0</v>
      </c>
      <c r="S250" s="3">
        <v>0</v>
      </c>
      <c r="T250" s="1">
        <v>0</v>
      </c>
      <c r="U250" s="33">
        <f>MAX(P250, R250, T250)</f>
        <v>0</v>
      </c>
      <c r="V250" s="1">
        <f>O250+Q250+S250</f>
        <v>0</v>
      </c>
      <c r="W250" s="3">
        <v>0</v>
      </c>
      <c r="X250">
        <v>0</v>
      </c>
      <c r="Y250">
        <v>0</v>
      </c>
      <c r="Z250" s="52">
        <f>W250+X250+Y250</f>
        <v>0</v>
      </c>
      <c r="AA250" s="2">
        <f>I250+N250+V250+Z250</f>
        <v>6949</v>
      </c>
    </row>
    <row r="251" spans="1:27">
      <c r="A251" s="31" t="s">
        <v>376</v>
      </c>
      <c r="B251" s="3">
        <v>4</v>
      </c>
      <c r="C251" s="3" t="s">
        <v>24</v>
      </c>
      <c r="D251" s="3" t="s">
        <v>377</v>
      </c>
      <c r="E251" s="3" t="s">
        <v>26</v>
      </c>
      <c r="F251" s="23">
        <v>275</v>
      </c>
      <c r="G251" s="9">
        <v>0</v>
      </c>
      <c r="H251" s="10">
        <v>0</v>
      </c>
      <c r="I251" s="9">
        <f>F251+G251+H251</f>
        <v>275</v>
      </c>
      <c r="J251" s="2">
        <v>4300</v>
      </c>
      <c r="K251" s="2">
        <v>520</v>
      </c>
      <c r="L251" s="28">
        <v>0</v>
      </c>
      <c r="M251" s="3">
        <v>2</v>
      </c>
      <c r="N251" s="2">
        <f>J251+K251+L251</f>
        <v>4820</v>
      </c>
      <c r="O251" s="28">
        <v>240</v>
      </c>
      <c r="P251" s="28">
        <v>240</v>
      </c>
      <c r="Q251" s="3">
        <v>1300</v>
      </c>
      <c r="R251" s="3">
        <v>650</v>
      </c>
      <c r="S251" s="3">
        <v>0</v>
      </c>
      <c r="T251" s="1">
        <v>0</v>
      </c>
      <c r="U251" s="33">
        <f>MAX(P251, R251, T251)</f>
        <v>650</v>
      </c>
      <c r="V251" s="1">
        <f>O251+Q251+S251</f>
        <v>1540</v>
      </c>
      <c r="W251" s="3">
        <v>165</v>
      </c>
      <c r="X251" s="57">
        <v>0</v>
      </c>
      <c r="Y251">
        <v>0</v>
      </c>
      <c r="Z251" s="52">
        <f>W251+X251+Y251</f>
        <v>165</v>
      </c>
      <c r="AA251" s="2">
        <f>I251+N251+V251+Z251</f>
        <v>6800</v>
      </c>
    </row>
    <row r="252" spans="1:27">
      <c r="A252" s="3" t="s">
        <v>378</v>
      </c>
      <c r="B252" s="3">
        <v>2</v>
      </c>
      <c r="C252" s="3" t="s">
        <v>51</v>
      </c>
      <c r="D252" s="3" t="s">
        <v>99</v>
      </c>
      <c r="E252" s="3" t="s">
        <v>26</v>
      </c>
      <c r="F252" s="23">
        <v>3371</v>
      </c>
      <c r="G252" s="9">
        <v>975</v>
      </c>
      <c r="H252" s="9">
        <v>675</v>
      </c>
      <c r="I252" s="9">
        <f>F252+G252+H252</f>
        <v>5021</v>
      </c>
      <c r="J252" s="2">
        <v>1749</v>
      </c>
      <c r="K252" s="2">
        <v>0</v>
      </c>
      <c r="L252" s="28">
        <v>0</v>
      </c>
      <c r="M252" s="3">
        <v>2</v>
      </c>
      <c r="N252" s="2">
        <f>J252+K252+L252</f>
        <v>1749</v>
      </c>
      <c r="O252" s="28">
        <v>0</v>
      </c>
      <c r="P252" s="28">
        <v>0</v>
      </c>
      <c r="Q252" s="3">
        <v>0</v>
      </c>
      <c r="R252" s="3">
        <v>0</v>
      </c>
      <c r="S252" s="3">
        <v>0</v>
      </c>
      <c r="T252" s="1">
        <v>0</v>
      </c>
      <c r="U252" s="33">
        <f>MAX(P252, R252, T252)</f>
        <v>0</v>
      </c>
      <c r="V252" s="1">
        <f>O252+Q252+S252</f>
        <v>0</v>
      </c>
      <c r="W252" s="3">
        <v>0</v>
      </c>
      <c r="X252">
        <v>0</v>
      </c>
      <c r="Y252">
        <v>0</v>
      </c>
      <c r="Z252" s="52">
        <f>W252+X252+Y252</f>
        <v>0</v>
      </c>
      <c r="AA252" s="2">
        <f>I252+N252+V252+Z252</f>
        <v>6770</v>
      </c>
    </row>
    <row r="253" spans="1:27">
      <c r="A253" s="6" t="s">
        <v>379</v>
      </c>
      <c r="B253" s="3">
        <v>3</v>
      </c>
      <c r="C253" s="3" t="s">
        <v>212</v>
      </c>
      <c r="D253" s="3" t="s">
        <v>380</v>
      </c>
      <c r="E253" s="3" t="s">
        <v>26</v>
      </c>
      <c r="F253" s="3"/>
      <c r="G253" s="9"/>
      <c r="H253" s="10"/>
      <c r="I253" s="9"/>
      <c r="J253" s="2"/>
      <c r="K253" s="2"/>
      <c r="L253" s="3"/>
      <c r="M253" s="3"/>
      <c r="N253" s="2"/>
      <c r="O253" s="28"/>
      <c r="P253" s="28"/>
      <c r="Q253" s="3"/>
      <c r="R253" s="3"/>
      <c r="S253">
        <v>6791</v>
      </c>
      <c r="T253" s="1">
        <v>1881</v>
      </c>
      <c r="U253" s="33">
        <f>MAX(P253, R253, T253)</f>
        <v>1881</v>
      </c>
      <c r="V253" s="1"/>
      <c r="W253" s="3">
        <v>6730</v>
      </c>
      <c r="X253">
        <v>0</v>
      </c>
      <c r="Y253">
        <v>0</v>
      </c>
      <c r="Z253" s="52">
        <f>W253+X253+Y253</f>
        <v>6730</v>
      </c>
      <c r="AA253" s="2">
        <f>I253+N253+V253+Z253</f>
        <v>6730</v>
      </c>
    </row>
    <row r="254" spans="1:27">
      <c r="A254" s="4" t="s">
        <v>381</v>
      </c>
      <c r="B254" s="4">
        <v>2</v>
      </c>
      <c r="C254" s="4" t="s">
        <v>28</v>
      </c>
      <c r="D254" s="4" t="s">
        <v>108</v>
      </c>
      <c r="E254" s="3" t="s">
        <v>26</v>
      </c>
      <c r="F254" s="26">
        <v>1907</v>
      </c>
      <c r="G254" s="12">
        <v>2753</v>
      </c>
      <c r="H254" s="10">
        <v>0</v>
      </c>
      <c r="I254" s="9">
        <f>F254+G254+H254</f>
        <v>4660</v>
      </c>
      <c r="J254" s="20">
        <v>0</v>
      </c>
      <c r="K254" s="20">
        <v>0</v>
      </c>
      <c r="L254" s="28">
        <v>765</v>
      </c>
      <c r="M254" s="3">
        <v>6</v>
      </c>
      <c r="N254" s="20">
        <f>J254+K254+L254</f>
        <v>765</v>
      </c>
      <c r="O254" s="28">
        <v>0</v>
      </c>
      <c r="P254" s="28">
        <v>0</v>
      </c>
      <c r="Q254" s="3">
        <v>0</v>
      </c>
      <c r="R254" s="3">
        <v>0</v>
      </c>
      <c r="S254" s="3">
        <v>280</v>
      </c>
      <c r="T254" s="1">
        <v>280</v>
      </c>
      <c r="U254" s="33">
        <f>MAX(P254, R254, T254)</f>
        <v>280</v>
      </c>
      <c r="V254" s="1">
        <f>O254+Q254+S254</f>
        <v>280</v>
      </c>
      <c r="W254" s="3">
        <v>0</v>
      </c>
      <c r="X254">
        <v>0</v>
      </c>
      <c r="Y254" s="69">
        <v>1024</v>
      </c>
      <c r="Z254" s="52">
        <f>W254+X254+Y254</f>
        <v>1024</v>
      </c>
      <c r="AA254" s="2">
        <f>I254+N254+V254+Z254</f>
        <v>6729</v>
      </c>
    </row>
    <row r="255" spans="1:27" hidden="1">
      <c r="A255" s="3" t="s">
        <v>382</v>
      </c>
      <c r="B255" s="3">
        <v>3</v>
      </c>
      <c r="C255" s="3" t="s">
        <v>18</v>
      </c>
      <c r="D255" s="3" t="s">
        <v>383</v>
      </c>
      <c r="E255" s="4" t="s">
        <v>76</v>
      </c>
      <c r="F255" s="72">
        <v>4038.3599999999997</v>
      </c>
      <c r="G255" s="9">
        <v>381</v>
      </c>
      <c r="H255" s="10">
        <v>6260</v>
      </c>
      <c r="I255" s="9">
        <f>F255+G255+H255</f>
        <v>10679.36</v>
      </c>
      <c r="J255" s="2">
        <v>345</v>
      </c>
      <c r="K255" s="2">
        <v>2709</v>
      </c>
      <c r="L255" s="3">
        <v>6638</v>
      </c>
      <c r="M255" s="3" t="s">
        <v>18</v>
      </c>
      <c r="N255" s="2">
        <f>J255+K255+L255</f>
        <v>9692</v>
      </c>
      <c r="O255" s="30">
        <v>4247</v>
      </c>
      <c r="P255" s="28" t="s">
        <v>18</v>
      </c>
      <c r="Q255" s="3">
        <v>4284</v>
      </c>
      <c r="R255" t="s">
        <v>18</v>
      </c>
      <c r="S255" s="3">
        <v>1595</v>
      </c>
      <c r="T255" s="1" t="s">
        <v>18</v>
      </c>
      <c r="U255" s="47"/>
      <c r="V255" s="1">
        <f>O255+Q255+S255</f>
        <v>10126</v>
      </c>
      <c r="W255" s="3">
        <v>4108</v>
      </c>
      <c r="X255">
        <v>1652</v>
      </c>
      <c r="Y255">
        <v>3504</v>
      </c>
      <c r="Z255" s="52">
        <f>W255+X255+Y255</f>
        <v>9264</v>
      </c>
      <c r="AA255" s="2">
        <f>I255+N255+V255+Z255</f>
        <v>39761.360000000001</v>
      </c>
    </row>
    <row r="256" spans="1:27" hidden="1">
      <c r="A256" s="3" t="s">
        <v>384</v>
      </c>
      <c r="B256" s="3">
        <v>3</v>
      </c>
      <c r="C256" s="3" t="s">
        <v>18</v>
      </c>
      <c r="D256" s="3" t="s">
        <v>383</v>
      </c>
      <c r="E256" s="4" t="s">
        <v>76</v>
      </c>
      <c r="F256" s="23">
        <v>0</v>
      </c>
      <c r="G256" s="9">
        <v>0</v>
      </c>
      <c r="H256" s="10">
        <v>598</v>
      </c>
      <c r="I256" s="9">
        <f>F256+G256+H256</f>
        <v>598</v>
      </c>
      <c r="J256" s="2">
        <v>0</v>
      </c>
      <c r="K256" s="2">
        <v>1175</v>
      </c>
      <c r="L256" s="3">
        <v>1376</v>
      </c>
      <c r="M256" s="3" t="s">
        <v>18</v>
      </c>
      <c r="N256" s="2">
        <f>J256+K256+L256</f>
        <v>2551</v>
      </c>
      <c r="O256" s="30">
        <v>5209</v>
      </c>
      <c r="P256" s="28" t="s">
        <v>18</v>
      </c>
      <c r="Q256" s="3">
        <v>636</v>
      </c>
      <c r="R256" s="3" t="s">
        <v>18</v>
      </c>
      <c r="S256">
        <v>803</v>
      </c>
      <c r="T256" s="1" t="s">
        <v>18</v>
      </c>
      <c r="U256" s="1"/>
      <c r="V256" s="1">
        <f>O256+Q256+S256</f>
        <v>6648</v>
      </c>
      <c r="W256" s="3">
        <v>779</v>
      </c>
      <c r="X256">
        <v>125</v>
      </c>
      <c r="Y256"/>
      <c r="Z256" s="52">
        <f>W256+X256+Y256</f>
        <v>904</v>
      </c>
      <c r="AA256" s="2">
        <f>I256+N256+V256+Z256</f>
        <v>10701</v>
      </c>
    </row>
    <row r="257" spans="1:27" hidden="1">
      <c r="A257" s="3" t="s">
        <v>385</v>
      </c>
      <c r="B257" s="3">
        <v>3</v>
      </c>
      <c r="C257" s="3" t="s">
        <v>18</v>
      </c>
      <c r="D257" s="3" t="s">
        <v>383</v>
      </c>
      <c r="E257" s="4" t="s">
        <v>76</v>
      </c>
      <c r="F257" s="3"/>
      <c r="G257" s="9"/>
      <c r="H257" s="10"/>
      <c r="I257" s="9">
        <v>0</v>
      </c>
      <c r="J257" s="2"/>
      <c r="K257" s="2"/>
      <c r="L257" s="3"/>
      <c r="M257" s="3" t="s">
        <v>18</v>
      </c>
      <c r="N257" s="2">
        <f>J257+K257+L257</f>
        <v>0</v>
      </c>
      <c r="O257" s="30"/>
      <c r="P257" s="28" t="s">
        <v>18</v>
      </c>
      <c r="Q257" s="3">
        <v>275</v>
      </c>
      <c r="R257" s="3"/>
      <c r="S257" s="3">
        <v>0</v>
      </c>
      <c r="T257" s="1"/>
      <c r="U257" s="47"/>
      <c r="V257" s="1">
        <f>O257+Q257+S257</f>
        <v>275</v>
      </c>
      <c r="W257" s="3">
        <v>4659</v>
      </c>
      <c r="X257">
        <v>1020</v>
      </c>
      <c r="Y257">
        <v>1490</v>
      </c>
      <c r="Z257" s="52">
        <f>W257+X257+Y257</f>
        <v>7169</v>
      </c>
      <c r="AA257" s="2">
        <f>I257+N257+V257+Z257</f>
        <v>7444</v>
      </c>
    </row>
    <row r="258" spans="1:27" hidden="1">
      <c r="A258" s="3" t="s">
        <v>386</v>
      </c>
      <c r="B258" s="3">
        <v>3</v>
      </c>
      <c r="C258" s="3" t="s">
        <v>18</v>
      </c>
      <c r="D258" s="3" t="s">
        <v>383</v>
      </c>
      <c r="E258" s="4" t="s">
        <v>76</v>
      </c>
      <c r="F258" s="23">
        <v>0</v>
      </c>
      <c r="G258" s="9">
        <v>0</v>
      </c>
      <c r="H258" s="10">
        <v>0</v>
      </c>
      <c r="I258" s="9">
        <f>F258+G258+H258</f>
        <v>0</v>
      </c>
      <c r="J258" s="2">
        <v>0</v>
      </c>
      <c r="K258" s="2">
        <v>320</v>
      </c>
      <c r="L258" s="3">
        <v>0</v>
      </c>
      <c r="M258" t="s">
        <v>18</v>
      </c>
      <c r="N258" s="2">
        <f>J258+K258+L258</f>
        <v>320</v>
      </c>
      <c r="O258" s="30">
        <v>0</v>
      </c>
      <c r="P258" s="28" t="s">
        <v>18</v>
      </c>
      <c r="Q258" s="3">
        <v>72</v>
      </c>
      <c r="R258" s="3" t="s">
        <v>18</v>
      </c>
      <c r="S258" s="3">
        <v>0</v>
      </c>
      <c r="T258" s="1" t="s">
        <v>18</v>
      </c>
      <c r="U258" s="47"/>
      <c r="V258" s="1">
        <f>O258+Q258+S258</f>
        <v>72</v>
      </c>
      <c r="W258" s="3">
        <v>0</v>
      </c>
      <c r="X258">
        <v>0</v>
      </c>
      <c r="Y258"/>
      <c r="Z258" s="52">
        <f>W258+X258+Y258</f>
        <v>0</v>
      </c>
      <c r="AA258" s="2">
        <f>I258+N258+V258+Z258</f>
        <v>392</v>
      </c>
    </row>
    <row r="259" spans="1:27" hidden="1">
      <c r="A259" s="3" t="s">
        <v>387</v>
      </c>
      <c r="B259" s="3">
        <v>3</v>
      </c>
      <c r="C259" s="3" t="s">
        <v>18</v>
      </c>
      <c r="D259" s="3" t="s">
        <v>383</v>
      </c>
      <c r="E259" s="4" t="s">
        <v>76</v>
      </c>
      <c r="F259" s="23">
        <v>0</v>
      </c>
      <c r="G259" s="9">
        <v>0</v>
      </c>
      <c r="H259" s="10">
        <v>389</v>
      </c>
      <c r="I259" s="9">
        <f>F259+G259+H259</f>
        <v>389</v>
      </c>
      <c r="J259" s="2">
        <v>0</v>
      </c>
      <c r="K259" s="2">
        <v>0</v>
      </c>
      <c r="L259" s="3">
        <v>0</v>
      </c>
      <c r="M259" s="3" t="s">
        <v>18</v>
      </c>
      <c r="N259" s="2">
        <f>J259+K259+L259</f>
        <v>0</v>
      </c>
      <c r="O259" s="30">
        <v>0</v>
      </c>
      <c r="P259" s="28" t="s">
        <v>18</v>
      </c>
      <c r="Q259" s="3">
        <v>0</v>
      </c>
      <c r="R259" s="3" t="s">
        <v>18</v>
      </c>
      <c r="S259" s="3">
        <v>0</v>
      </c>
      <c r="T259" s="1" t="s">
        <v>18</v>
      </c>
      <c r="U259" s="47"/>
      <c r="V259" s="1">
        <f>O259+Q259+S259</f>
        <v>0</v>
      </c>
      <c r="W259" s="3">
        <v>0</v>
      </c>
      <c r="X259">
        <v>0</v>
      </c>
      <c r="Y259"/>
      <c r="Z259" s="52">
        <f>W259+X259+Y259</f>
        <v>0</v>
      </c>
      <c r="AA259" s="2">
        <f>I259+N259+V259+Z259</f>
        <v>389</v>
      </c>
    </row>
    <row r="260" spans="1:27" hidden="1">
      <c r="A260" s="3" t="s">
        <v>388</v>
      </c>
      <c r="B260" s="3">
        <v>3</v>
      </c>
      <c r="C260" s="3" t="s">
        <v>18</v>
      </c>
      <c r="D260" s="3" t="s">
        <v>383</v>
      </c>
      <c r="E260" s="4" t="s">
        <v>76</v>
      </c>
      <c r="F260" s="23">
        <v>0</v>
      </c>
      <c r="G260" s="9">
        <v>0</v>
      </c>
      <c r="H260" s="10">
        <v>0</v>
      </c>
      <c r="I260" s="9">
        <v>0</v>
      </c>
      <c r="J260" s="2">
        <v>0</v>
      </c>
      <c r="K260" s="2">
        <v>0</v>
      </c>
      <c r="L260" s="3">
        <v>0</v>
      </c>
      <c r="M260" s="3" t="s">
        <v>18</v>
      </c>
      <c r="N260" s="2">
        <f>J260+K260+L260</f>
        <v>0</v>
      </c>
      <c r="O260" s="30">
        <v>330</v>
      </c>
      <c r="P260" s="28" t="s">
        <v>18</v>
      </c>
      <c r="Q260" s="3">
        <v>0</v>
      </c>
      <c r="R260" s="3" t="s">
        <v>18</v>
      </c>
      <c r="S260" s="3">
        <v>0</v>
      </c>
      <c r="T260" s="1" t="s">
        <v>18</v>
      </c>
      <c r="V260" s="1">
        <f>O260+Q260+S260</f>
        <v>330</v>
      </c>
      <c r="W260" s="3">
        <v>0</v>
      </c>
      <c r="X260">
        <v>0</v>
      </c>
      <c r="Y260"/>
      <c r="Z260" s="52">
        <f>W260+X260+Y260</f>
        <v>0</v>
      </c>
      <c r="AA260" s="2">
        <f>I260+N260+V260+Z260</f>
        <v>330</v>
      </c>
    </row>
    <row r="261" spans="1:27" hidden="1">
      <c r="A261" s="3" t="s">
        <v>389</v>
      </c>
      <c r="B261" s="3">
        <v>9</v>
      </c>
      <c r="C261" s="3" t="s">
        <v>18</v>
      </c>
      <c r="D261" s="3" t="s">
        <v>390</v>
      </c>
      <c r="E261" s="3" t="s">
        <v>20</v>
      </c>
      <c r="F261" s="23">
        <v>0</v>
      </c>
      <c r="G261" s="9">
        <v>0</v>
      </c>
      <c r="H261" s="10">
        <v>0</v>
      </c>
      <c r="I261" s="9">
        <f>F261+G261+H261</f>
        <v>0</v>
      </c>
      <c r="J261" s="2">
        <v>0</v>
      </c>
      <c r="K261" s="2">
        <v>0</v>
      </c>
      <c r="L261" s="3">
        <v>432</v>
      </c>
      <c r="M261" s="3" t="s">
        <v>18</v>
      </c>
      <c r="N261" s="2">
        <f>J261+K261+L261</f>
        <v>432</v>
      </c>
      <c r="O261" s="28">
        <v>1518</v>
      </c>
      <c r="P261" s="28" t="s">
        <v>18</v>
      </c>
      <c r="Q261" s="3">
        <v>8336</v>
      </c>
      <c r="R261" s="3" t="s">
        <v>18</v>
      </c>
      <c r="S261" s="3">
        <v>8834</v>
      </c>
      <c r="T261" s="1" t="s">
        <v>18</v>
      </c>
      <c r="U261" s="1"/>
      <c r="V261" s="1">
        <f>O261+Q261+S261</f>
        <v>18688</v>
      </c>
      <c r="W261" s="3">
        <v>3272</v>
      </c>
      <c r="X261">
        <v>3272</v>
      </c>
      <c r="Y261"/>
      <c r="Z261" s="52">
        <f>W261+X261+Y261</f>
        <v>6544</v>
      </c>
      <c r="AA261" s="2">
        <f>I261+N261+V261+Z261</f>
        <v>25664</v>
      </c>
    </row>
    <row r="262" spans="1:27" hidden="1">
      <c r="A262" s="3" t="s">
        <v>391</v>
      </c>
      <c r="B262" s="3">
        <v>9</v>
      </c>
      <c r="C262" s="3" t="s">
        <v>18</v>
      </c>
      <c r="D262" s="3" t="s">
        <v>390</v>
      </c>
      <c r="E262" s="3" t="s">
        <v>20</v>
      </c>
      <c r="F262" s="23">
        <v>0</v>
      </c>
      <c r="G262" s="9">
        <v>2571</v>
      </c>
      <c r="H262" s="10">
        <v>2419</v>
      </c>
      <c r="I262" s="9">
        <f>F262+G262+H262</f>
        <v>4990</v>
      </c>
      <c r="J262" s="2">
        <v>3724</v>
      </c>
      <c r="K262" s="2">
        <v>0</v>
      </c>
      <c r="L262" s="3">
        <v>0</v>
      </c>
      <c r="M262" s="3" t="s">
        <v>18</v>
      </c>
      <c r="N262" s="2">
        <f>J262+K262+L262</f>
        <v>3724</v>
      </c>
      <c r="O262" s="28">
        <v>0</v>
      </c>
      <c r="P262" s="28" t="s">
        <v>18</v>
      </c>
      <c r="Q262" s="3">
        <v>0</v>
      </c>
      <c r="R262" s="3" t="s">
        <v>18</v>
      </c>
      <c r="S262" s="3">
        <v>0</v>
      </c>
      <c r="T262" s="1" t="s">
        <v>18</v>
      </c>
      <c r="U262" s="47"/>
      <c r="V262" s="1">
        <f>O262+Q262+S262</f>
        <v>0</v>
      </c>
      <c r="W262" s="3"/>
      <c r="X262">
        <v>0</v>
      </c>
      <c r="Y262"/>
      <c r="Z262" s="52">
        <f>W262+X262+Y262</f>
        <v>0</v>
      </c>
      <c r="AA262" s="2">
        <f>I262+N262+V262+Z262</f>
        <v>8714</v>
      </c>
    </row>
    <row r="263" spans="1:27">
      <c r="A263" s="4" t="s">
        <v>392</v>
      </c>
      <c r="B263" s="4">
        <v>1</v>
      </c>
      <c r="C263" s="4" t="s">
        <v>28</v>
      </c>
      <c r="D263" s="4" t="s">
        <v>43</v>
      </c>
      <c r="E263" s="3" t="s">
        <v>26</v>
      </c>
      <c r="F263" s="70">
        <v>0</v>
      </c>
      <c r="G263" s="12">
        <v>1360</v>
      </c>
      <c r="H263" s="10">
        <v>1495</v>
      </c>
      <c r="I263" s="9">
        <f>F263+G263+H263</f>
        <v>2855</v>
      </c>
      <c r="J263" s="20">
        <v>0</v>
      </c>
      <c r="K263" s="20">
        <v>3765</v>
      </c>
      <c r="L263" s="53">
        <v>0</v>
      </c>
      <c r="M263">
        <v>1</v>
      </c>
      <c r="N263" s="20">
        <f>J263+K263+L263</f>
        <v>3765</v>
      </c>
      <c r="O263" s="28">
        <v>0</v>
      </c>
      <c r="P263" s="28">
        <v>0</v>
      </c>
      <c r="Q263" s="3">
        <v>0</v>
      </c>
      <c r="R263" s="3">
        <v>0</v>
      </c>
      <c r="S263" s="3">
        <v>0</v>
      </c>
      <c r="T263" s="1">
        <v>0</v>
      </c>
      <c r="U263" s="33">
        <f>MAX(P263, R263, T263)</f>
        <v>0</v>
      </c>
      <c r="V263" s="1">
        <f>O263+Q263+S263</f>
        <v>0</v>
      </c>
      <c r="W263" s="3">
        <v>0</v>
      </c>
      <c r="X263">
        <v>0</v>
      </c>
      <c r="Y263" s="69">
        <v>0</v>
      </c>
      <c r="Z263" s="52">
        <f>W263+X263+Y263</f>
        <v>0</v>
      </c>
      <c r="AA263" s="2">
        <f>I263+N263+V263+Z263</f>
        <v>6620</v>
      </c>
    </row>
    <row r="264" spans="1:27">
      <c r="A264" s="3" t="s">
        <v>393</v>
      </c>
      <c r="B264" s="3">
        <v>2</v>
      </c>
      <c r="C264" s="3" t="s">
        <v>24</v>
      </c>
      <c r="D264" s="3" t="s">
        <v>309</v>
      </c>
      <c r="E264" s="3" t="s">
        <v>26</v>
      </c>
      <c r="F264" s="23">
        <v>0</v>
      </c>
      <c r="G264" s="9">
        <v>495</v>
      </c>
      <c r="H264" s="10">
        <v>945</v>
      </c>
      <c r="I264" s="9">
        <f>F264+G264+H264</f>
        <v>1440</v>
      </c>
      <c r="J264" s="2">
        <v>1075</v>
      </c>
      <c r="K264" s="2">
        <v>1290</v>
      </c>
      <c r="L264" s="28">
        <v>725</v>
      </c>
      <c r="M264" s="3">
        <v>0</v>
      </c>
      <c r="N264" s="2">
        <f>J264+K264+L264</f>
        <v>3090</v>
      </c>
      <c r="O264" s="28">
        <v>1950</v>
      </c>
      <c r="P264" s="28">
        <v>1100</v>
      </c>
      <c r="Q264" s="3">
        <v>0</v>
      </c>
      <c r="R264" s="3">
        <v>0</v>
      </c>
      <c r="S264" s="3">
        <v>0</v>
      </c>
      <c r="T264" s="1">
        <v>0</v>
      </c>
      <c r="U264" s="38">
        <f>MAX(P264, R264, T264)</f>
        <v>1100</v>
      </c>
      <c r="V264" s="1">
        <f>O264+Q264+S264</f>
        <v>1950</v>
      </c>
      <c r="W264" s="3">
        <v>0</v>
      </c>
      <c r="X264">
        <v>0</v>
      </c>
      <c r="Y264">
        <v>0</v>
      </c>
      <c r="Z264" s="52">
        <f>W264+X264+Y264</f>
        <v>0</v>
      </c>
      <c r="AA264" s="2">
        <f>I264+N264+V264+Z264</f>
        <v>6480</v>
      </c>
    </row>
    <row r="265" spans="1:27">
      <c r="A265" s="3" t="s">
        <v>394</v>
      </c>
      <c r="B265" s="3">
        <v>1</v>
      </c>
      <c r="C265" s="3" t="s">
        <v>28</v>
      </c>
      <c r="D265" s="3" t="s">
        <v>134</v>
      </c>
      <c r="E265" s="3" t="s">
        <v>26</v>
      </c>
      <c r="F265" s="23">
        <v>0</v>
      </c>
      <c r="G265" s="9">
        <v>0</v>
      </c>
      <c r="H265" s="10">
        <v>0</v>
      </c>
      <c r="I265" s="9">
        <f>F265+G265+H265</f>
        <v>0</v>
      </c>
      <c r="J265" s="2">
        <v>0</v>
      </c>
      <c r="K265" s="2">
        <v>0</v>
      </c>
      <c r="L265" s="28">
        <v>2378</v>
      </c>
      <c r="M265" s="3">
        <v>2</v>
      </c>
      <c r="N265" s="2">
        <f>J265+K265+L265</f>
        <v>2378</v>
      </c>
      <c r="O265" s="30">
        <v>0</v>
      </c>
      <c r="P265" s="30">
        <v>0</v>
      </c>
      <c r="Q265" s="3"/>
      <c r="R265" s="3"/>
      <c r="S265" s="3">
        <v>0</v>
      </c>
      <c r="T265" s="1">
        <v>0</v>
      </c>
      <c r="U265" s="38">
        <f>MAX(P265, R265, T265)</f>
        <v>0</v>
      </c>
      <c r="V265" s="1">
        <f>O265+Q265+S265</f>
        <v>0</v>
      </c>
      <c r="W265" s="3">
        <v>4089</v>
      </c>
      <c r="X265">
        <v>0</v>
      </c>
      <c r="Y265" s="69">
        <v>0</v>
      </c>
      <c r="Z265" s="52">
        <f>W265+X265+Y265</f>
        <v>4089</v>
      </c>
      <c r="AA265" s="2">
        <f>I265+N265+V265+Z265</f>
        <v>6467</v>
      </c>
    </row>
    <row r="266" spans="1:27">
      <c r="A266" s="3" t="s">
        <v>395</v>
      </c>
      <c r="B266" s="4">
        <v>4</v>
      </c>
      <c r="C266" s="4" t="s">
        <v>24</v>
      </c>
      <c r="D266" s="4" t="s">
        <v>396</v>
      </c>
      <c r="E266" s="3" t="s">
        <v>26</v>
      </c>
      <c r="F266" s="26">
        <v>750</v>
      </c>
      <c r="G266" s="12">
        <v>0</v>
      </c>
      <c r="H266" s="10">
        <v>0</v>
      </c>
      <c r="I266" s="9">
        <f>F266+G266+H266</f>
        <v>750</v>
      </c>
      <c r="J266" s="2">
        <v>2785</v>
      </c>
      <c r="K266" s="2">
        <v>0</v>
      </c>
      <c r="L266" s="28">
        <v>1550</v>
      </c>
      <c r="M266" s="3">
        <v>5</v>
      </c>
      <c r="N266" s="2">
        <f>J266+K266+L266</f>
        <v>4335</v>
      </c>
      <c r="O266" s="28">
        <v>0</v>
      </c>
      <c r="P266" s="28">
        <v>0</v>
      </c>
      <c r="Q266">
        <v>570</v>
      </c>
      <c r="R266">
        <v>570</v>
      </c>
      <c r="S266" s="3">
        <v>0</v>
      </c>
      <c r="T266" s="1">
        <v>0</v>
      </c>
      <c r="U266" s="38">
        <f>MAX(P266, R266, T266)</f>
        <v>570</v>
      </c>
      <c r="V266" s="1">
        <f>O266+Q266+S266</f>
        <v>570</v>
      </c>
      <c r="W266" s="3">
        <v>0</v>
      </c>
      <c r="X266">
        <v>0</v>
      </c>
      <c r="Y266">
        <v>790</v>
      </c>
      <c r="Z266" s="52">
        <f>W266+X266+Y266</f>
        <v>790</v>
      </c>
      <c r="AA266" s="2">
        <f>I266+N266+V266+Z266</f>
        <v>6445</v>
      </c>
    </row>
    <row r="267" spans="1:27">
      <c r="A267" s="3" t="s">
        <v>397</v>
      </c>
      <c r="B267" s="3">
        <v>3</v>
      </c>
      <c r="C267" s="3" t="s">
        <v>51</v>
      </c>
      <c r="D267" s="4" t="s">
        <v>255</v>
      </c>
      <c r="E267" s="3" t="s">
        <v>26</v>
      </c>
      <c r="F267" s="23">
        <v>2865</v>
      </c>
      <c r="G267" s="9">
        <v>1072</v>
      </c>
      <c r="H267" s="10">
        <v>0</v>
      </c>
      <c r="I267" s="9">
        <f>F267+G267+H267</f>
        <v>3937</v>
      </c>
      <c r="J267" s="2">
        <v>0</v>
      </c>
      <c r="K267" s="2">
        <v>1150</v>
      </c>
      <c r="L267" s="28">
        <v>0</v>
      </c>
      <c r="M267">
        <v>2</v>
      </c>
      <c r="N267" s="2">
        <f>J267+K267+L267</f>
        <v>1150</v>
      </c>
      <c r="O267" s="28">
        <v>0</v>
      </c>
      <c r="P267" s="28">
        <v>0</v>
      </c>
      <c r="Q267" s="3">
        <v>0</v>
      </c>
      <c r="R267" s="3">
        <v>0</v>
      </c>
      <c r="S267" s="3">
        <v>255</v>
      </c>
      <c r="T267" s="1">
        <v>255</v>
      </c>
      <c r="U267" s="38">
        <f>MAX(P267, R267, T267)</f>
        <v>255</v>
      </c>
      <c r="V267" s="1">
        <f>O267+Q267+S267</f>
        <v>255</v>
      </c>
      <c r="W267" s="3">
        <v>680</v>
      </c>
      <c r="X267">
        <v>0</v>
      </c>
      <c r="Y267">
        <v>375</v>
      </c>
      <c r="Z267" s="52">
        <f>W267+X267+Y267</f>
        <v>1055</v>
      </c>
      <c r="AA267" s="2">
        <f>I267+N267+V267+Z267</f>
        <v>6397</v>
      </c>
    </row>
    <row r="268" spans="1:27">
      <c r="A268" s="3" t="s">
        <v>398</v>
      </c>
      <c r="B268" s="3">
        <v>3</v>
      </c>
      <c r="C268" s="3" t="s">
        <v>51</v>
      </c>
      <c r="D268" s="4" t="s">
        <v>255</v>
      </c>
      <c r="E268" s="3" t="s">
        <v>26</v>
      </c>
      <c r="F268" s="23">
        <v>0</v>
      </c>
      <c r="G268" s="9">
        <v>0</v>
      </c>
      <c r="H268" s="10">
        <v>731</v>
      </c>
      <c r="I268" s="9">
        <f>F268+G268+H268</f>
        <v>731</v>
      </c>
      <c r="J268" s="2">
        <v>0</v>
      </c>
      <c r="K268" s="2">
        <v>295</v>
      </c>
      <c r="L268" s="28">
        <v>0</v>
      </c>
      <c r="M268" s="3">
        <v>1</v>
      </c>
      <c r="N268" s="2">
        <f>J268+K268+L268</f>
        <v>295</v>
      </c>
      <c r="O268" s="28">
        <v>978</v>
      </c>
      <c r="P268" s="28">
        <v>978</v>
      </c>
      <c r="Q268">
        <v>2764</v>
      </c>
      <c r="R268">
        <v>2764</v>
      </c>
      <c r="T268" s="1"/>
      <c r="U268" s="38">
        <f>MAX(P268, R268, T268)</f>
        <v>2764</v>
      </c>
      <c r="V268" s="1">
        <f>O268+Q268+S268</f>
        <v>3742</v>
      </c>
      <c r="W268" s="3">
        <v>650</v>
      </c>
      <c r="X268">
        <v>500</v>
      </c>
      <c r="Y268">
        <v>410</v>
      </c>
      <c r="Z268" s="52">
        <f>W268+X268+Y268</f>
        <v>1560</v>
      </c>
      <c r="AA268" s="2">
        <f>I268+N268+V268+Z268</f>
        <v>6328</v>
      </c>
    </row>
    <row r="269" spans="1:27">
      <c r="A269" s="3" t="s">
        <v>399</v>
      </c>
      <c r="B269" s="3">
        <v>1</v>
      </c>
      <c r="C269" s="3" t="s">
        <v>28</v>
      </c>
      <c r="D269" s="3" t="s">
        <v>29</v>
      </c>
      <c r="E269" s="3" t="s">
        <v>26</v>
      </c>
      <c r="F269" s="3"/>
      <c r="G269" s="9"/>
      <c r="H269" s="10"/>
      <c r="I269" s="9"/>
      <c r="J269" s="2"/>
      <c r="K269" s="2"/>
      <c r="L269" s="3"/>
      <c r="M269" s="3"/>
      <c r="N269" s="2"/>
      <c r="O269" s="28">
        <v>0</v>
      </c>
      <c r="P269" s="28">
        <v>0</v>
      </c>
      <c r="Q269" s="3">
        <v>0</v>
      </c>
      <c r="R269" s="3">
        <v>0</v>
      </c>
      <c r="S269">
        <v>4600</v>
      </c>
      <c r="T269" s="1">
        <v>3500</v>
      </c>
      <c r="U269" s="38">
        <f>MAX(P269, R269, T269)</f>
        <v>3500</v>
      </c>
      <c r="V269" s="1">
        <f>O269+Q269+S269</f>
        <v>4600</v>
      </c>
      <c r="W269" s="3">
        <v>0</v>
      </c>
      <c r="X269">
        <v>0</v>
      </c>
      <c r="Y269" s="53">
        <v>1625</v>
      </c>
      <c r="Z269" s="52">
        <f>W269+X269+Y269</f>
        <v>1625</v>
      </c>
      <c r="AA269" s="2">
        <f>I269+N269+V269+Z269</f>
        <v>6225</v>
      </c>
    </row>
    <row r="270" spans="1:27">
      <c r="A270" s="3" t="s">
        <v>400</v>
      </c>
      <c r="B270" s="3">
        <v>1</v>
      </c>
      <c r="C270" s="3" t="s">
        <v>24</v>
      </c>
      <c r="D270" s="3" t="s">
        <v>49</v>
      </c>
      <c r="E270" s="3" t="s">
        <v>26</v>
      </c>
      <c r="F270" s="23">
        <v>4973</v>
      </c>
      <c r="G270" s="9">
        <v>0</v>
      </c>
      <c r="H270" s="11"/>
      <c r="I270" s="9">
        <f>F270+G270+H270</f>
        <v>4973</v>
      </c>
      <c r="J270" s="2">
        <v>0</v>
      </c>
      <c r="K270" s="2">
        <v>279</v>
      </c>
      <c r="L270" s="28">
        <v>0</v>
      </c>
      <c r="M270" s="3">
        <v>1</v>
      </c>
      <c r="N270" s="2">
        <f>J270+K270+L270</f>
        <v>279</v>
      </c>
      <c r="O270" s="28">
        <v>0</v>
      </c>
      <c r="P270" s="28">
        <v>0</v>
      </c>
      <c r="Q270" s="3">
        <v>0</v>
      </c>
      <c r="R270" s="3">
        <v>0</v>
      </c>
      <c r="S270" s="3">
        <v>450</v>
      </c>
      <c r="T270" s="1">
        <v>450</v>
      </c>
      <c r="U270" s="38">
        <f>MAX(P270, R270, T270)</f>
        <v>450</v>
      </c>
      <c r="V270" s="1">
        <f>O270+Q270+S270</f>
        <v>450</v>
      </c>
      <c r="W270" s="3">
        <v>0</v>
      </c>
      <c r="X270" s="58">
        <v>300</v>
      </c>
      <c r="Y270">
        <v>0</v>
      </c>
      <c r="Z270" s="52">
        <f>W270+X270+Y270</f>
        <v>300</v>
      </c>
      <c r="AA270" s="2">
        <f>I270+N270+V270+Z270</f>
        <v>6002</v>
      </c>
    </row>
    <row r="271" spans="1:27">
      <c r="A271" s="3" t="s">
        <v>401</v>
      </c>
      <c r="B271" s="3">
        <v>4</v>
      </c>
      <c r="C271" s="3" t="s">
        <v>24</v>
      </c>
      <c r="D271" s="3" t="s">
        <v>166</v>
      </c>
      <c r="E271" s="3" t="s">
        <v>26</v>
      </c>
      <c r="F271" s="23">
        <v>710</v>
      </c>
      <c r="G271" s="9">
        <v>360</v>
      </c>
      <c r="H271" s="10">
        <v>710</v>
      </c>
      <c r="I271" s="9">
        <f>F271+G271+H271</f>
        <v>1780</v>
      </c>
      <c r="J271" s="2">
        <v>2765</v>
      </c>
      <c r="K271" s="2">
        <v>0</v>
      </c>
      <c r="L271" s="28">
        <v>960</v>
      </c>
      <c r="M271" s="3">
        <v>2</v>
      </c>
      <c r="N271" s="2">
        <f>J271+K271+L271</f>
        <v>3725</v>
      </c>
      <c r="O271" s="28">
        <v>0</v>
      </c>
      <c r="P271" s="28">
        <v>0</v>
      </c>
      <c r="Q271" s="3">
        <v>0</v>
      </c>
      <c r="R271" s="3">
        <v>0</v>
      </c>
      <c r="S271" s="3">
        <v>0</v>
      </c>
      <c r="T271" s="1">
        <v>0</v>
      </c>
      <c r="U271" s="38">
        <f>MAX(P271, R271, T271)</f>
        <v>0</v>
      </c>
      <c r="V271" s="1">
        <f>O271+Q271+S271</f>
        <v>0</v>
      </c>
      <c r="W271" s="3">
        <v>0</v>
      </c>
      <c r="X271" s="58">
        <v>295</v>
      </c>
      <c r="Y271">
        <v>0</v>
      </c>
      <c r="Z271" s="52">
        <f>W271+X271+Y271</f>
        <v>295</v>
      </c>
      <c r="AA271" s="2">
        <f>I271+N271+V271+Z271</f>
        <v>5800</v>
      </c>
    </row>
    <row r="272" spans="1:27">
      <c r="A272" s="3" t="s">
        <v>402</v>
      </c>
      <c r="B272" s="3">
        <v>1</v>
      </c>
      <c r="C272" s="3" t="s">
        <v>24</v>
      </c>
      <c r="D272" s="3" t="s">
        <v>97</v>
      </c>
      <c r="E272" s="3" t="s">
        <v>26</v>
      </c>
      <c r="F272" s="23">
        <v>1598</v>
      </c>
      <c r="G272" s="9">
        <v>0</v>
      </c>
      <c r="H272" s="9">
        <v>2345</v>
      </c>
      <c r="I272" s="9">
        <f>F272+G272+H272</f>
        <v>3943</v>
      </c>
      <c r="J272" s="2">
        <v>180</v>
      </c>
      <c r="K272" s="2">
        <v>0</v>
      </c>
      <c r="L272" s="28">
        <v>836</v>
      </c>
      <c r="M272" s="3">
        <v>0</v>
      </c>
      <c r="N272" s="2">
        <f>J272+K272+L272</f>
        <v>1016</v>
      </c>
      <c r="O272" s="28">
        <v>811</v>
      </c>
      <c r="P272" s="28">
        <v>811</v>
      </c>
      <c r="Q272" s="3">
        <v>0</v>
      </c>
      <c r="R272" s="3">
        <v>0</v>
      </c>
      <c r="S272" s="3">
        <v>0</v>
      </c>
      <c r="T272" s="1">
        <v>0</v>
      </c>
      <c r="U272" s="38">
        <f>MAX(P272, R272, T272)</f>
        <v>811</v>
      </c>
      <c r="V272" s="1">
        <f>O272+Q272+S272</f>
        <v>811</v>
      </c>
      <c r="W272" s="3">
        <v>0</v>
      </c>
      <c r="X272">
        <v>0</v>
      </c>
      <c r="Y272">
        <v>0</v>
      </c>
      <c r="Z272" s="52">
        <f>W272+X272+Y272</f>
        <v>0</v>
      </c>
      <c r="AA272" s="2">
        <f>I272+N272+V272+Z272</f>
        <v>5770</v>
      </c>
    </row>
    <row r="273" spans="1:27">
      <c r="A273" s="6" t="s">
        <v>403</v>
      </c>
      <c r="B273" s="4">
        <v>4</v>
      </c>
      <c r="C273" s="4" t="s">
        <v>51</v>
      </c>
      <c r="D273" s="4" t="s">
        <v>404</v>
      </c>
      <c r="E273" s="3" t="s">
        <v>26</v>
      </c>
      <c r="F273" s="26">
        <v>415</v>
      </c>
      <c r="G273" s="12">
        <v>866</v>
      </c>
      <c r="H273" s="10">
        <v>56</v>
      </c>
      <c r="I273" s="9">
        <f>F273+G273+H273</f>
        <v>1337</v>
      </c>
      <c r="J273" s="2">
        <v>450</v>
      </c>
      <c r="K273" s="2">
        <v>525</v>
      </c>
      <c r="L273" s="28">
        <v>660</v>
      </c>
      <c r="M273" s="3">
        <v>2</v>
      </c>
      <c r="N273" s="2">
        <f>J273+K273+L273</f>
        <v>1635</v>
      </c>
      <c r="O273" s="28">
        <v>0</v>
      </c>
      <c r="P273" s="28">
        <v>0</v>
      </c>
      <c r="Q273" s="3">
        <v>1376</v>
      </c>
      <c r="R273" s="3">
        <v>950</v>
      </c>
      <c r="S273" s="3"/>
      <c r="T273" s="1"/>
      <c r="U273" s="38">
        <f>MAX(P273, R273, T273)</f>
        <v>950</v>
      </c>
      <c r="V273" s="1">
        <f>O273+Q273+S273</f>
        <v>1376</v>
      </c>
      <c r="W273" s="3">
        <v>0</v>
      </c>
      <c r="X273">
        <v>1370</v>
      </c>
      <c r="Y273">
        <v>0</v>
      </c>
      <c r="Z273" s="52">
        <f>W273+X273+Y273</f>
        <v>1370</v>
      </c>
      <c r="AA273" s="2">
        <f>I273+N273+V273+Z273</f>
        <v>5718</v>
      </c>
    </row>
    <row r="274" spans="1:27">
      <c r="A274" s="3" t="s">
        <v>405</v>
      </c>
      <c r="B274" s="3">
        <v>1</v>
      </c>
      <c r="C274" s="3" t="s">
        <v>24</v>
      </c>
      <c r="D274" s="3" t="s">
        <v>158</v>
      </c>
      <c r="E274" s="3" t="s">
        <v>26</v>
      </c>
      <c r="F274" s="23">
        <v>950</v>
      </c>
      <c r="G274" s="9">
        <v>0</v>
      </c>
      <c r="H274" s="10">
        <v>0</v>
      </c>
      <c r="I274" s="9">
        <f>F274+G274+H274</f>
        <v>950</v>
      </c>
      <c r="J274" s="2"/>
      <c r="K274" s="2">
        <v>0</v>
      </c>
      <c r="L274" s="28">
        <v>1103</v>
      </c>
      <c r="M274" s="3"/>
      <c r="N274" s="2">
        <f>J274+K274+L274</f>
        <v>1103</v>
      </c>
      <c r="O274" s="28">
        <v>0</v>
      </c>
      <c r="P274" s="28"/>
      <c r="Q274" s="3">
        <v>300</v>
      </c>
      <c r="R274" s="3">
        <v>300</v>
      </c>
      <c r="S274" s="3">
        <v>0</v>
      </c>
      <c r="T274" s="1">
        <v>0</v>
      </c>
      <c r="U274" s="33">
        <f>MAX(P274, R274, T274)</f>
        <v>300</v>
      </c>
      <c r="V274" s="1">
        <f>O274+Q274+S274</f>
        <v>300</v>
      </c>
      <c r="W274" s="3">
        <v>2055</v>
      </c>
      <c r="X274">
        <v>400</v>
      </c>
      <c r="Y274">
        <v>875</v>
      </c>
      <c r="Z274" s="52">
        <f>W274+X274+Y274</f>
        <v>3330</v>
      </c>
      <c r="AA274" s="2">
        <f>I274+N274+V274+Z274</f>
        <v>5683</v>
      </c>
    </row>
    <row r="275" spans="1:27">
      <c r="A275" s="4" t="s">
        <v>406</v>
      </c>
      <c r="B275" s="4">
        <v>1</v>
      </c>
      <c r="C275" s="4" t="s">
        <v>28</v>
      </c>
      <c r="D275" s="4" t="s">
        <v>110</v>
      </c>
      <c r="E275" s="3" t="s">
        <v>26</v>
      </c>
      <c r="F275" s="26"/>
      <c r="G275" s="12"/>
      <c r="H275" s="9"/>
      <c r="I275" s="9"/>
      <c r="J275" s="20"/>
      <c r="K275" s="20"/>
      <c r="N275" s="20"/>
      <c r="O275" s="28">
        <v>0</v>
      </c>
      <c r="P275" s="28">
        <v>0</v>
      </c>
      <c r="Q275" s="3">
        <v>0</v>
      </c>
      <c r="R275" s="3">
        <v>0</v>
      </c>
      <c r="S275" s="3">
        <v>871</v>
      </c>
      <c r="T275" s="1">
        <v>871</v>
      </c>
      <c r="U275" s="33">
        <f>MAX(P275, R275, T275)</f>
        <v>871</v>
      </c>
      <c r="V275" s="1">
        <f>O275+Q275+S275</f>
        <v>871</v>
      </c>
      <c r="W275" s="3">
        <v>607</v>
      </c>
      <c r="X275">
        <v>3603</v>
      </c>
      <c r="Y275" s="68">
        <v>225</v>
      </c>
      <c r="Z275" s="52">
        <f>W275+X275+Y275</f>
        <v>4435</v>
      </c>
      <c r="AA275" s="2">
        <f>I275+N275+V275+Z275</f>
        <v>5306</v>
      </c>
    </row>
    <row r="276" spans="1:27" hidden="1">
      <c r="A276" s="3" t="s">
        <v>407</v>
      </c>
      <c r="B276" s="3">
        <v>3</v>
      </c>
      <c r="C276" s="3" t="s">
        <v>18</v>
      </c>
      <c r="D276" s="3" t="s">
        <v>408</v>
      </c>
      <c r="E276" s="4" t="s">
        <v>76</v>
      </c>
      <c r="F276" s="23">
        <v>1274</v>
      </c>
      <c r="G276" s="9">
        <v>0</v>
      </c>
      <c r="H276" s="10">
        <v>15039</v>
      </c>
      <c r="I276" s="9">
        <f>F276+G276+H276</f>
        <v>16313</v>
      </c>
      <c r="J276" s="2">
        <v>10885</v>
      </c>
      <c r="K276" s="2">
        <v>6354</v>
      </c>
      <c r="L276" s="3">
        <v>3928</v>
      </c>
      <c r="M276" s="3" t="s">
        <v>18</v>
      </c>
      <c r="N276" s="2">
        <f>J276+K276+L276</f>
        <v>21167</v>
      </c>
      <c r="O276" s="30">
        <v>1347</v>
      </c>
      <c r="P276" s="28" t="s">
        <v>18</v>
      </c>
      <c r="Q276" s="3">
        <v>2168</v>
      </c>
      <c r="R276" s="3" t="s">
        <v>18</v>
      </c>
      <c r="S276">
        <v>5723</v>
      </c>
      <c r="T276" s="1" t="s">
        <v>18</v>
      </c>
      <c r="U276" s="1"/>
      <c r="V276" s="1">
        <f>O276+Q276+S276</f>
        <v>9238</v>
      </c>
      <c r="W276" s="3">
        <v>4182</v>
      </c>
      <c r="X276">
        <v>2388</v>
      </c>
      <c r="Y276">
        <v>3091</v>
      </c>
      <c r="Z276" s="52">
        <f>W276+X276+Y276</f>
        <v>9661</v>
      </c>
      <c r="AA276" s="2">
        <f>I276+N276+V276+Z276</f>
        <v>56379</v>
      </c>
    </row>
    <row r="277" spans="1:27" hidden="1">
      <c r="A277" s="3" t="s">
        <v>409</v>
      </c>
      <c r="B277" s="3">
        <v>3</v>
      </c>
      <c r="C277" s="3" t="s">
        <v>18</v>
      </c>
      <c r="D277" s="3" t="s">
        <v>408</v>
      </c>
      <c r="E277" s="4" t="s">
        <v>76</v>
      </c>
      <c r="F277" s="23">
        <v>165</v>
      </c>
      <c r="G277" s="9">
        <v>0</v>
      </c>
      <c r="H277" s="10">
        <v>0</v>
      </c>
      <c r="I277" s="9">
        <f>F277+G277+H277</f>
        <v>165</v>
      </c>
      <c r="J277" s="2">
        <v>325</v>
      </c>
      <c r="K277" s="2">
        <v>2524</v>
      </c>
      <c r="L277" s="3">
        <v>2428</v>
      </c>
      <c r="M277" s="3" t="s">
        <v>18</v>
      </c>
      <c r="N277" s="2">
        <f>J277+K277+L277</f>
        <v>5277</v>
      </c>
      <c r="O277" s="30">
        <v>0</v>
      </c>
      <c r="P277" s="28" t="s">
        <v>18</v>
      </c>
      <c r="Q277" s="3">
        <v>764</v>
      </c>
      <c r="R277" s="3" t="s">
        <v>18</v>
      </c>
      <c r="S277" s="3">
        <v>1238</v>
      </c>
      <c r="T277" s="3" t="s">
        <v>18</v>
      </c>
      <c r="U277" s="1"/>
      <c r="V277" s="1">
        <f>O277+Q277+S277</f>
        <v>2002</v>
      </c>
      <c r="W277" s="3">
        <v>0</v>
      </c>
      <c r="X277" s="57">
        <v>120</v>
      </c>
      <c r="Y277">
        <v>1315</v>
      </c>
      <c r="Z277" s="52">
        <f>W277+X277+Y277</f>
        <v>1435</v>
      </c>
      <c r="AA277" s="2">
        <f>I277+N277+V277+Z277</f>
        <v>8879</v>
      </c>
    </row>
    <row r="278" spans="1:27" hidden="1">
      <c r="A278" s="3" t="s">
        <v>301</v>
      </c>
      <c r="B278" s="3">
        <v>3</v>
      </c>
      <c r="C278" s="3" t="s">
        <v>18</v>
      </c>
      <c r="D278" s="3" t="s">
        <v>408</v>
      </c>
      <c r="E278" s="4" t="s">
        <v>76</v>
      </c>
      <c r="F278" s="23">
        <v>0</v>
      </c>
      <c r="G278" s="9">
        <v>6957</v>
      </c>
      <c r="H278" s="10">
        <v>600</v>
      </c>
      <c r="I278" s="9">
        <f>F278+G278+H278</f>
        <v>7557</v>
      </c>
      <c r="J278" s="2">
        <v>0</v>
      </c>
      <c r="K278" s="2">
        <v>0</v>
      </c>
      <c r="L278" s="3">
        <v>0</v>
      </c>
      <c r="M278" s="3" t="s">
        <v>18</v>
      </c>
      <c r="N278" s="2">
        <f>J278+K278+L278</f>
        <v>0</v>
      </c>
      <c r="O278" s="30">
        <v>0</v>
      </c>
      <c r="P278" s="28" t="s">
        <v>18</v>
      </c>
      <c r="Q278" s="3">
        <v>0</v>
      </c>
      <c r="R278" s="3" t="s">
        <v>18</v>
      </c>
      <c r="S278" s="3">
        <v>0</v>
      </c>
      <c r="T278" s="1" t="s">
        <v>18</v>
      </c>
      <c r="U278" s="1"/>
      <c r="V278" s="1">
        <f>O278+Q278+S278</f>
        <v>0</v>
      </c>
      <c r="W278" s="3">
        <v>0</v>
      </c>
      <c r="X278" s="57">
        <v>0</v>
      </c>
      <c r="Y278"/>
      <c r="Z278" s="52">
        <f>W278+X278+Y278</f>
        <v>0</v>
      </c>
      <c r="AA278" s="2">
        <f>I278+N278+V278+Z278</f>
        <v>7557</v>
      </c>
    </row>
    <row r="279" spans="1:27" hidden="1">
      <c r="A279" s="3" t="s">
        <v>410</v>
      </c>
      <c r="B279" s="3">
        <v>3</v>
      </c>
      <c r="C279" s="3" t="s">
        <v>18</v>
      </c>
      <c r="D279" s="3" t="s">
        <v>408</v>
      </c>
      <c r="E279" s="4" t="s">
        <v>76</v>
      </c>
      <c r="F279" s="23">
        <v>1155</v>
      </c>
      <c r="G279" s="9">
        <v>0</v>
      </c>
      <c r="H279" s="10">
        <v>1525</v>
      </c>
      <c r="I279" s="9">
        <f>F279+G279+H279</f>
        <v>2680</v>
      </c>
      <c r="J279" s="2">
        <v>0</v>
      </c>
      <c r="K279" s="2">
        <v>0</v>
      </c>
      <c r="L279" s="3">
        <v>0</v>
      </c>
      <c r="M279" s="3" t="s">
        <v>18</v>
      </c>
      <c r="N279" s="2">
        <f>J279+K279+L279</f>
        <v>0</v>
      </c>
      <c r="O279" s="30">
        <v>0</v>
      </c>
      <c r="P279" s="28" t="s">
        <v>18</v>
      </c>
      <c r="Q279" s="3">
        <v>0</v>
      </c>
      <c r="R279" s="3" t="s">
        <v>18</v>
      </c>
      <c r="S279" s="3">
        <v>0</v>
      </c>
      <c r="T279" s="3" t="s">
        <v>18</v>
      </c>
      <c r="U279" s="47"/>
      <c r="V279" s="1">
        <f>O279+Q279+S279</f>
        <v>0</v>
      </c>
      <c r="W279" s="3">
        <v>0</v>
      </c>
      <c r="X279">
        <v>0</v>
      </c>
      <c r="Y279"/>
      <c r="Z279" s="52">
        <f>W279+X279+Y279</f>
        <v>0</v>
      </c>
      <c r="AA279" s="2">
        <f>I279+N279+V279+Z279</f>
        <v>2680</v>
      </c>
    </row>
    <row r="280" spans="1:27" hidden="1">
      <c r="A280" s="3" t="s">
        <v>411</v>
      </c>
      <c r="B280" s="3">
        <v>3</v>
      </c>
      <c r="C280" s="3" t="s">
        <v>18</v>
      </c>
      <c r="D280" s="3" t="s">
        <v>408</v>
      </c>
      <c r="E280" s="4" t="s">
        <v>76</v>
      </c>
      <c r="F280" s="72">
        <v>0</v>
      </c>
      <c r="G280" s="9">
        <v>0</v>
      </c>
      <c r="H280" s="10">
        <v>150</v>
      </c>
      <c r="I280" s="9">
        <f>F280+G280+H280</f>
        <v>150</v>
      </c>
      <c r="J280" s="2">
        <v>0</v>
      </c>
      <c r="K280" s="2">
        <v>0</v>
      </c>
      <c r="L280" s="3">
        <v>0</v>
      </c>
      <c r="M280" t="s">
        <v>18</v>
      </c>
      <c r="N280" s="2">
        <f>J280+K280+L280</f>
        <v>0</v>
      </c>
      <c r="O280" s="30">
        <v>0</v>
      </c>
      <c r="P280" s="28" t="s">
        <v>18</v>
      </c>
      <c r="Q280">
        <v>0</v>
      </c>
      <c r="R280" t="s">
        <v>18</v>
      </c>
      <c r="S280">
        <v>0</v>
      </c>
      <c r="T280" s="1" t="s">
        <v>18</v>
      </c>
      <c r="U280" s="47"/>
      <c r="V280" s="1">
        <f>O280+Q280+S280</f>
        <v>0</v>
      </c>
      <c r="W280" s="3">
        <v>0</v>
      </c>
      <c r="X280">
        <v>0</v>
      </c>
      <c r="Y280"/>
      <c r="Z280" s="52">
        <f>W280+X280+Y280</f>
        <v>0</v>
      </c>
      <c r="AA280" s="2">
        <f>I280+N280+V280+Z280</f>
        <v>150</v>
      </c>
    </row>
    <row r="281" spans="1:27" hidden="1">
      <c r="A281" s="3" t="s">
        <v>355</v>
      </c>
      <c r="B281" s="3">
        <v>3</v>
      </c>
      <c r="C281" s="3" t="s">
        <v>18</v>
      </c>
      <c r="D281" s="3" t="s">
        <v>412</v>
      </c>
      <c r="E281" s="4" t="s">
        <v>76</v>
      </c>
      <c r="F281" s="23">
        <v>5638.8</v>
      </c>
      <c r="G281" s="9">
        <v>685</v>
      </c>
      <c r="H281" s="10">
        <v>0</v>
      </c>
      <c r="I281" s="9">
        <f>F281+G281+H281</f>
        <v>6323.8</v>
      </c>
      <c r="J281" s="2">
        <v>0</v>
      </c>
      <c r="K281" s="2">
        <v>395</v>
      </c>
      <c r="L281" s="3">
        <v>0</v>
      </c>
      <c r="M281" s="3" t="s">
        <v>18</v>
      </c>
      <c r="N281" s="2">
        <f>J281+K281+L281</f>
        <v>395</v>
      </c>
      <c r="O281" s="28">
        <v>0</v>
      </c>
      <c r="P281" s="28" t="s">
        <v>18</v>
      </c>
      <c r="Q281" s="3"/>
      <c r="R281" s="3" t="s">
        <v>18</v>
      </c>
      <c r="S281" s="3">
        <v>975</v>
      </c>
      <c r="T281" s="1" t="s">
        <v>18</v>
      </c>
      <c r="U281" s="47"/>
      <c r="V281" s="1">
        <f>O281+Q281+S281</f>
        <v>975</v>
      </c>
      <c r="W281" s="3">
        <v>0</v>
      </c>
      <c r="X281">
        <v>0</v>
      </c>
      <c r="Y281"/>
      <c r="Z281" s="52">
        <f>W281+X281+Y281</f>
        <v>0</v>
      </c>
      <c r="AA281" s="2">
        <f>I281+N281+V281+Z281</f>
        <v>7693.8</v>
      </c>
    </row>
    <row r="282" spans="1:27">
      <c r="A282" s="3" t="s">
        <v>413</v>
      </c>
      <c r="B282" s="3">
        <v>4</v>
      </c>
      <c r="C282" s="3" t="s">
        <v>24</v>
      </c>
      <c r="D282" s="3" t="s">
        <v>281</v>
      </c>
      <c r="E282" s="3" t="s">
        <v>26</v>
      </c>
      <c r="F282" s="23">
        <v>250</v>
      </c>
      <c r="G282" s="9">
        <v>0</v>
      </c>
      <c r="H282" s="10">
        <v>282</v>
      </c>
      <c r="I282" s="9">
        <f>F282+G282+H282</f>
        <v>532</v>
      </c>
      <c r="J282" s="20">
        <v>2915</v>
      </c>
      <c r="K282" s="20">
        <v>1820</v>
      </c>
      <c r="L282" s="28">
        <v>0</v>
      </c>
      <c r="M282" s="3">
        <v>0</v>
      </c>
      <c r="N282" s="20">
        <f>J282+K282+L282</f>
        <v>4735</v>
      </c>
      <c r="O282" s="28">
        <v>0</v>
      </c>
      <c r="P282" s="28">
        <v>0</v>
      </c>
      <c r="Q282" s="3">
        <v>0</v>
      </c>
      <c r="R282" s="3">
        <v>0</v>
      </c>
      <c r="S282" s="3">
        <v>0</v>
      </c>
      <c r="T282" s="1">
        <v>0</v>
      </c>
      <c r="U282" s="38">
        <f>MAX(P282, R282, T282)</f>
        <v>0</v>
      </c>
      <c r="V282" s="1">
        <f>O282+Q282+S282</f>
        <v>0</v>
      </c>
      <c r="W282" s="3">
        <v>0</v>
      </c>
      <c r="X282">
        <v>0</v>
      </c>
      <c r="Y282">
        <v>0</v>
      </c>
      <c r="Z282" s="52">
        <f>W282+X282+Y282</f>
        <v>0</v>
      </c>
      <c r="AA282" s="2">
        <f>I282+N282+V282+Z282</f>
        <v>5267</v>
      </c>
    </row>
    <row r="283" spans="1:27">
      <c r="A283" s="3" t="s">
        <v>414</v>
      </c>
      <c r="B283" s="3">
        <v>1</v>
      </c>
      <c r="C283" s="3" t="s">
        <v>212</v>
      </c>
      <c r="D283" s="3" t="s">
        <v>97</v>
      </c>
      <c r="E283" s="3" t="s">
        <v>26</v>
      </c>
      <c r="F283" s="3"/>
      <c r="G283" s="9"/>
      <c r="H283" s="9"/>
      <c r="I283" s="9"/>
      <c r="J283" s="2"/>
      <c r="K283" s="2"/>
      <c r="L283" s="3"/>
      <c r="M283" s="3"/>
      <c r="N283" s="2"/>
      <c r="O283" s="28"/>
      <c r="P283" s="28"/>
      <c r="Q283" s="3"/>
      <c r="R283" s="3"/>
      <c r="S283" s="3"/>
      <c r="T283" s="1"/>
      <c r="U283" s="38"/>
      <c r="V283" s="1"/>
      <c r="W283" s="3">
        <v>538</v>
      </c>
      <c r="X283">
        <v>3505</v>
      </c>
      <c r="Y283">
        <v>1183</v>
      </c>
      <c r="Z283" s="52">
        <f>W283+X283+Y283</f>
        <v>5226</v>
      </c>
      <c r="AA283" s="2">
        <f>I283+N283+V283+Z283</f>
        <v>5226</v>
      </c>
    </row>
    <row r="284" spans="1:27">
      <c r="A284" s="4" t="s">
        <v>415</v>
      </c>
      <c r="B284" s="4">
        <v>3</v>
      </c>
      <c r="C284" s="4" t="s">
        <v>51</v>
      </c>
      <c r="D284" s="4" t="s">
        <v>206</v>
      </c>
      <c r="E284" s="3" t="s">
        <v>26</v>
      </c>
      <c r="F284" s="26">
        <v>0</v>
      </c>
      <c r="G284" s="12">
        <v>490</v>
      </c>
      <c r="H284" s="10">
        <v>0</v>
      </c>
      <c r="I284" s="9">
        <f>F284+G284+H284</f>
        <v>490</v>
      </c>
      <c r="J284" s="20">
        <v>0</v>
      </c>
      <c r="K284" s="20">
        <v>0</v>
      </c>
      <c r="L284" s="28">
        <v>0</v>
      </c>
      <c r="M284" s="3">
        <v>0</v>
      </c>
      <c r="N284" s="20">
        <f>J284+K284+L284</f>
        <v>0</v>
      </c>
      <c r="O284" s="28">
        <v>0</v>
      </c>
      <c r="P284" s="28">
        <v>0</v>
      </c>
      <c r="Q284" s="3">
        <v>0</v>
      </c>
      <c r="R284" s="3">
        <v>0</v>
      </c>
      <c r="S284" s="3">
        <v>0</v>
      </c>
      <c r="T284" s="1">
        <v>0</v>
      </c>
      <c r="U284" s="33">
        <f>MAX(P284, R284, T284)</f>
        <v>0</v>
      </c>
      <c r="V284" s="1">
        <f>O284+Q284+S284</f>
        <v>0</v>
      </c>
      <c r="W284" s="3">
        <v>4145</v>
      </c>
      <c r="X284">
        <v>350</v>
      </c>
      <c r="Y284">
        <v>0</v>
      </c>
      <c r="Z284" s="52">
        <f>W284+X284+Y284</f>
        <v>4495</v>
      </c>
      <c r="AA284" s="2">
        <f>I284+N284+V284+Z284</f>
        <v>4985</v>
      </c>
    </row>
    <row r="285" spans="1:27">
      <c r="A285" s="3" t="s">
        <v>416</v>
      </c>
      <c r="B285" s="3">
        <v>1</v>
      </c>
      <c r="C285" s="3" t="s">
        <v>24</v>
      </c>
      <c r="D285" s="3" t="s">
        <v>136</v>
      </c>
      <c r="E285" s="3" t="s">
        <v>26</v>
      </c>
      <c r="F285" s="23">
        <v>834</v>
      </c>
      <c r="G285" s="9">
        <v>0</v>
      </c>
      <c r="H285" s="10"/>
      <c r="I285" s="9">
        <f>F285+G285+H285</f>
        <v>834</v>
      </c>
      <c r="J285" s="2">
        <v>0</v>
      </c>
      <c r="K285" s="2">
        <v>0</v>
      </c>
      <c r="L285" s="28">
        <v>0</v>
      </c>
      <c r="M285" s="3">
        <v>0</v>
      </c>
      <c r="N285" s="2">
        <f>J285+K285+L285</f>
        <v>0</v>
      </c>
      <c r="O285" s="28">
        <v>0</v>
      </c>
      <c r="P285" s="28">
        <v>0</v>
      </c>
      <c r="Q285" s="3">
        <v>0</v>
      </c>
      <c r="R285" s="3"/>
      <c r="S285" s="3">
        <v>0</v>
      </c>
      <c r="T285" s="1">
        <v>0</v>
      </c>
      <c r="U285" s="38">
        <f>MAX(P285, R285, T285)</f>
        <v>0</v>
      </c>
      <c r="V285" s="1">
        <f>O285+Q285+S285</f>
        <v>0</v>
      </c>
      <c r="W285" s="3">
        <v>200</v>
      </c>
      <c r="X285">
        <v>2611</v>
      </c>
      <c r="Y285">
        <v>1328</v>
      </c>
      <c r="Z285" s="52">
        <f>W285+X285+Y285</f>
        <v>4139</v>
      </c>
      <c r="AA285" s="2">
        <f>I285+N285+V285+Z285</f>
        <v>4973</v>
      </c>
    </row>
    <row r="286" spans="1:27">
      <c r="A286" s="3" t="s">
        <v>417</v>
      </c>
      <c r="B286" s="3">
        <v>1</v>
      </c>
      <c r="C286" s="3" t="s">
        <v>28</v>
      </c>
      <c r="D286" s="3" t="s">
        <v>29</v>
      </c>
      <c r="E286" s="3" t="s">
        <v>26</v>
      </c>
      <c r="F286" s="23">
        <v>550</v>
      </c>
      <c r="G286" s="9">
        <v>750</v>
      </c>
      <c r="H286" s="10">
        <v>500</v>
      </c>
      <c r="I286" s="9">
        <f>F286+G286+H286</f>
        <v>1800</v>
      </c>
      <c r="J286" s="2">
        <v>0</v>
      </c>
      <c r="K286" s="2">
        <v>0</v>
      </c>
      <c r="L286" s="28">
        <v>0</v>
      </c>
      <c r="M286" s="3">
        <v>1</v>
      </c>
      <c r="N286" s="2">
        <f>J286+K286+L286</f>
        <v>0</v>
      </c>
      <c r="O286" s="28">
        <v>1850</v>
      </c>
      <c r="P286" s="28">
        <v>1850</v>
      </c>
      <c r="Q286" s="3">
        <v>325</v>
      </c>
      <c r="R286" s="3">
        <v>0</v>
      </c>
      <c r="S286" s="3">
        <v>0</v>
      </c>
      <c r="T286" s="1">
        <v>0</v>
      </c>
      <c r="U286" s="38">
        <f>MAX(P286, R286, T286)</f>
        <v>1850</v>
      </c>
      <c r="V286" s="1">
        <f>O286+Q286+S286</f>
        <v>2175</v>
      </c>
      <c r="W286" s="3">
        <v>0</v>
      </c>
      <c r="X286">
        <v>625</v>
      </c>
      <c r="Y286" s="53">
        <v>350</v>
      </c>
      <c r="Z286" s="52">
        <f>W286+X286+Y286</f>
        <v>975</v>
      </c>
      <c r="AA286" s="2">
        <f>I286+N286+V286+Z286</f>
        <v>4950</v>
      </c>
    </row>
    <row r="287" spans="1:27">
      <c r="A287" s="4" t="s">
        <v>418</v>
      </c>
      <c r="B287" s="4">
        <v>1</v>
      </c>
      <c r="C287" s="4" t="s">
        <v>28</v>
      </c>
      <c r="D287" s="4" t="s">
        <v>43</v>
      </c>
      <c r="E287" s="3" t="s">
        <v>26</v>
      </c>
      <c r="F287" s="26">
        <v>0</v>
      </c>
      <c r="G287" s="12">
        <v>0</v>
      </c>
      <c r="H287" s="10">
        <v>0</v>
      </c>
      <c r="I287" s="9">
        <v>0</v>
      </c>
      <c r="J287" s="20">
        <v>0</v>
      </c>
      <c r="K287" s="20">
        <v>305</v>
      </c>
      <c r="L287" s="28">
        <v>3106</v>
      </c>
      <c r="M287" s="3">
        <v>4</v>
      </c>
      <c r="N287" s="20">
        <f>J287+K287+L287</f>
        <v>3411</v>
      </c>
      <c r="O287" s="28">
        <v>325</v>
      </c>
      <c r="P287" s="28">
        <v>325</v>
      </c>
      <c r="Q287" s="3">
        <v>1120</v>
      </c>
      <c r="R287" s="3">
        <v>430</v>
      </c>
      <c r="S287" s="3">
        <v>0</v>
      </c>
      <c r="T287" s="1">
        <v>0</v>
      </c>
      <c r="U287" s="38">
        <f>MAX(P287, R287, T287)</f>
        <v>430</v>
      </c>
      <c r="V287" s="1">
        <f>O287+Q287+S287</f>
        <v>1445</v>
      </c>
      <c r="W287" s="3">
        <v>0</v>
      </c>
      <c r="X287">
        <v>0</v>
      </c>
      <c r="Y287" s="69">
        <v>0</v>
      </c>
      <c r="Z287" s="52">
        <f>W287+X287+Y287</f>
        <v>0</v>
      </c>
      <c r="AA287" s="2">
        <f>I287+N287+V287+Z287</f>
        <v>4856</v>
      </c>
    </row>
    <row r="288" spans="1:27">
      <c r="A288" s="3" t="s">
        <v>419</v>
      </c>
      <c r="B288" s="3">
        <v>2</v>
      </c>
      <c r="C288" s="3" t="s">
        <v>24</v>
      </c>
      <c r="D288" s="3" t="s">
        <v>58</v>
      </c>
      <c r="E288" s="3" t="s">
        <v>26</v>
      </c>
      <c r="F288" s="23">
        <v>2760</v>
      </c>
      <c r="G288" s="9">
        <v>1719</v>
      </c>
      <c r="H288" s="9">
        <v>332</v>
      </c>
      <c r="I288" s="9">
        <f>F288+G288+H288</f>
        <v>4811</v>
      </c>
      <c r="J288" s="2">
        <v>0</v>
      </c>
      <c r="K288" s="2">
        <v>0</v>
      </c>
      <c r="L288" s="2">
        <v>0</v>
      </c>
      <c r="M288" s="3"/>
      <c r="N288" s="2">
        <f>J288+K288+L288</f>
        <v>0</v>
      </c>
      <c r="O288" s="28">
        <v>0</v>
      </c>
      <c r="P288" s="28">
        <v>0</v>
      </c>
      <c r="Q288" s="3">
        <v>0</v>
      </c>
      <c r="R288" s="3">
        <v>0</v>
      </c>
      <c r="S288" s="3">
        <v>0</v>
      </c>
      <c r="T288" s="1">
        <v>0</v>
      </c>
      <c r="U288" s="38">
        <f>MAX(P288, R288, T288)</f>
        <v>0</v>
      </c>
      <c r="V288" s="1">
        <f>O288+Q288+S288</f>
        <v>0</v>
      </c>
      <c r="W288" s="3">
        <v>0</v>
      </c>
      <c r="X288">
        <v>0</v>
      </c>
      <c r="Y288">
        <v>0</v>
      </c>
      <c r="Z288" s="52">
        <f>W288+X288+Y288</f>
        <v>0</v>
      </c>
      <c r="AA288" s="2">
        <f>I288+N288+V288+Z288</f>
        <v>4811</v>
      </c>
    </row>
    <row r="289" spans="1:27">
      <c r="A289" s="6" t="s">
        <v>420</v>
      </c>
      <c r="B289" s="3">
        <v>1</v>
      </c>
      <c r="C289" s="3" t="s">
        <v>51</v>
      </c>
      <c r="D289" s="3" t="s">
        <v>105</v>
      </c>
      <c r="E289" s="3" t="s">
        <v>26</v>
      </c>
      <c r="F289" s="72">
        <v>2393.25</v>
      </c>
      <c r="G289" s="9">
        <v>0</v>
      </c>
      <c r="H289" s="9">
        <v>0</v>
      </c>
      <c r="I289" s="9">
        <f>F289+G289+H289</f>
        <v>2393.25</v>
      </c>
      <c r="J289" s="2">
        <v>0</v>
      </c>
      <c r="K289" s="2">
        <v>0</v>
      </c>
      <c r="L289" s="28">
        <v>0</v>
      </c>
      <c r="M289" s="3">
        <v>1</v>
      </c>
      <c r="N289" s="2">
        <f>J289+K289+L289</f>
        <v>0</v>
      </c>
      <c r="O289" s="28"/>
      <c r="P289" s="28"/>
      <c r="Q289" s="3"/>
      <c r="R289" s="3"/>
      <c r="S289" s="3"/>
      <c r="T289" s="1"/>
      <c r="U289" s="38">
        <f>MAX(P289, R289, T289)</f>
        <v>0</v>
      </c>
      <c r="V289" s="1">
        <f>O289+Q289+S289</f>
        <v>0</v>
      </c>
      <c r="W289" s="3">
        <v>1965</v>
      </c>
      <c r="X289">
        <v>400</v>
      </c>
      <c r="Y289">
        <v>0</v>
      </c>
      <c r="Z289" s="52">
        <f>W289+X289+Y289</f>
        <v>2365</v>
      </c>
      <c r="AA289" s="2">
        <f>I289+N289+V289+Z289</f>
        <v>4758.25</v>
      </c>
    </row>
    <row r="290" spans="1:27">
      <c r="A290" s="4" t="s">
        <v>421</v>
      </c>
      <c r="B290" s="4">
        <v>1</v>
      </c>
      <c r="C290" s="4" t="s">
        <v>212</v>
      </c>
      <c r="D290" s="4" t="s">
        <v>422</v>
      </c>
      <c r="E290" s="3" t="s">
        <v>26</v>
      </c>
      <c r="F290" s="26"/>
      <c r="G290" s="12"/>
      <c r="H290" s="10"/>
      <c r="I290" s="9"/>
      <c r="J290" s="2"/>
      <c r="K290" s="2"/>
      <c r="L290" s="28"/>
      <c r="M290" s="3"/>
      <c r="N290" s="2"/>
      <c r="O290" s="28"/>
      <c r="P290" s="28"/>
      <c r="Q290" s="3"/>
      <c r="R290" s="3"/>
      <c r="S290" s="3"/>
      <c r="T290" s="1"/>
      <c r="U290" s="38"/>
      <c r="V290" s="1"/>
      <c r="W290" s="3"/>
      <c r="X290">
        <v>4184</v>
      </c>
      <c r="Y290">
        <v>394</v>
      </c>
      <c r="Z290" s="52">
        <f>W290+X290+Y290</f>
        <v>4578</v>
      </c>
      <c r="AA290" s="2">
        <f>I290+N290+V290+Z290</f>
        <v>4578</v>
      </c>
    </row>
    <row r="291" spans="1:27">
      <c r="A291" s="4" t="s">
        <v>423</v>
      </c>
      <c r="B291" s="4">
        <v>3</v>
      </c>
      <c r="C291" s="4" t="s">
        <v>51</v>
      </c>
      <c r="D291" s="4" t="s">
        <v>424</v>
      </c>
      <c r="E291" s="3" t="s">
        <v>26</v>
      </c>
      <c r="F291" s="26">
        <v>0</v>
      </c>
      <c r="G291" s="12">
        <v>4528</v>
      </c>
      <c r="H291" s="10">
        <v>0</v>
      </c>
      <c r="I291" s="9">
        <f>F291+G291+H291</f>
        <v>4528</v>
      </c>
      <c r="J291" s="20">
        <v>0</v>
      </c>
      <c r="K291" s="20">
        <v>0</v>
      </c>
      <c r="L291" s="28">
        <v>0</v>
      </c>
      <c r="M291" s="3">
        <v>0</v>
      </c>
      <c r="N291" s="20">
        <f>J291+K291+L291</f>
        <v>0</v>
      </c>
      <c r="O291" s="28">
        <v>0</v>
      </c>
      <c r="P291" s="28">
        <v>0</v>
      </c>
      <c r="Q291" s="3">
        <v>0</v>
      </c>
      <c r="R291" s="3">
        <v>0</v>
      </c>
      <c r="S291">
        <v>0</v>
      </c>
      <c r="T291" s="1">
        <v>0</v>
      </c>
      <c r="U291" s="38">
        <f>MAX(P291, R291, T291)</f>
        <v>0</v>
      </c>
      <c r="V291" s="1">
        <f>O291+Q291+S291</f>
        <v>0</v>
      </c>
      <c r="W291" s="3">
        <v>0</v>
      </c>
      <c r="X291">
        <v>0</v>
      </c>
      <c r="Y291">
        <v>0</v>
      </c>
      <c r="Z291" s="52">
        <v>0</v>
      </c>
      <c r="AA291" s="2">
        <f>I291+N291+V291+Z291</f>
        <v>4528</v>
      </c>
    </row>
    <row r="292" spans="1:27">
      <c r="A292" s="3" t="s">
        <v>425</v>
      </c>
      <c r="B292" s="3">
        <v>4</v>
      </c>
      <c r="C292" s="3" t="s">
        <v>51</v>
      </c>
      <c r="D292" s="3" t="s">
        <v>426</v>
      </c>
      <c r="E292" s="3" t="s">
        <v>26</v>
      </c>
      <c r="F292" s="23">
        <v>0</v>
      </c>
      <c r="G292" s="9">
        <v>1700</v>
      </c>
      <c r="H292" s="10">
        <v>0</v>
      </c>
      <c r="I292" s="9">
        <f>F292+G292+H292</f>
        <v>1700</v>
      </c>
      <c r="J292" s="2">
        <v>0</v>
      </c>
      <c r="K292" s="2">
        <v>1735</v>
      </c>
      <c r="L292" s="28">
        <v>0</v>
      </c>
      <c r="M292" s="3">
        <v>0</v>
      </c>
      <c r="N292" s="2">
        <f>J292+K292+L292</f>
        <v>1735</v>
      </c>
      <c r="O292" s="28"/>
      <c r="P292" s="28"/>
      <c r="Q292" s="3"/>
      <c r="R292" s="3"/>
      <c r="S292">
        <v>1030</v>
      </c>
      <c r="T292" s="1">
        <v>865</v>
      </c>
      <c r="U292" s="33">
        <f>MAX(P292, R292, T292)</f>
        <v>865</v>
      </c>
      <c r="V292" s="1">
        <f>O292+Q292+S292</f>
        <v>1030</v>
      </c>
      <c r="W292" s="3">
        <v>0</v>
      </c>
      <c r="X292">
        <v>0</v>
      </c>
      <c r="Y292">
        <v>0</v>
      </c>
      <c r="Z292" s="52">
        <f>W292+X292+Y292</f>
        <v>0</v>
      </c>
      <c r="AA292" s="2">
        <f>I292+N292+V292+Z292</f>
        <v>4465</v>
      </c>
    </row>
    <row r="293" spans="1:27">
      <c r="A293" s="4" t="s">
        <v>427</v>
      </c>
      <c r="B293" s="4">
        <v>2</v>
      </c>
      <c r="C293" s="4" t="s">
        <v>28</v>
      </c>
      <c r="D293" s="4" t="s">
        <v>156</v>
      </c>
      <c r="E293" s="3" t="s">
        <v>26</v>
      </c>
      <c r="F293" s="26">
        <v>650</v>
      </c>
      <c r="G293" s="12">
        <v>0</v>
      </c>
      <c r="H293" s="10">
        <v>0</v>
      </c>
      <c r="I293" s="9">
        <f>F293+G293+H293</f>
        <v>650</v>
      </c>
      <c r="J293" s="20">
        <v>0</v>
      </c>
      <c r="K293" s="20">
        <v>982</v>
      </c>
      <c r="L293" s="53">
        <v>455</v>
      </c>
      <c r="M293" s="3">
        <v>2</v>
      </c>
      <c r="N293" s="20">
        <f>J293+K293+L293</f>
        <v>1437</v>
      </c>
      <c r="O293" s="28">
        <v>0</v>
      </c>
      <c r="P293" s="28">
        <v>0</v>
      </c>
      <c r="Q293" s="3">
        <v>0</v>
      </c>
      <c r="R293" s="3">
        <v>0</v>
      </c>
      <c r="S293" s="3">
        <v>855</v>
      </c>
      <c r="T293" s="1">
        <v>855</v>
      </c>
      <c r="U293" s="38">
        <f>MAX(P293, R293, T293)</f>
        <v>855</v>
      </c>
      <c r="V293" s="1">
        <f>O293+Q293+S293</f>
        <v>855</v>
      </c>
      <c r="W293" s="3">
        <v>950</v>
      </c>
      <c r="X293">
        <v>450</v>
      </c>
      <c r="Y293" s="69">
        <v>0</v>
      </c>
      <c r="Z293" s="52">
        <f>W293+X293+Y293</f>
        <v>1400</v>
      </c>
      <c r="AA293" s="2">
        <f>I293+N293+V293+Z293</f>
        <v>4342</v>
      </c>
    </row>
    <row r="294" spans="1:27">
      <c r="A294" s="3" t="s">
        <v>428</v>
      </c>
      <c r="B294" s="3">
        <v>1</v>
      </c>
      <c r="C294" s="3" t="s">
        <v>28</v>
      </c>
      <c r="D294" s="3" t="s">
        <v>29</v>
      </c>
      <c r="E294" s="3" t="s">
        <v>26</v>
      </c>
      <c r="F294" s="23">
        <v>825</v>
      </c>
      <c r="G294" s="9">
        <v>0</v>
      </c>
      <c r="H294" s="10">
        <v>1365</v>
      </c>
      <c r="I294" s="9">
        <f>F294+G294+H294</f>
        <v>2190</v>
      </c>
      <c r="J294" s="2">
        <v>1075</v>
      </c>
      <c r="K294" s="2">
        <v>625</v>
      </c>
      <c r="L294" s="53">
        <v>0</v>
      </c>
      <c r="M294" s="3">
        <v>1</v>
      </c>
      <c r="N294" s="2">
        <f>J294+K294+L294</f>
        <v>1700</v>
      </c>
      <c r="O294" s="28">
        <v>0</v>
      </c>
      <c r="P294" s="28">
        <v>0</v>
      </c>
      <c r="Q294" s="3">
        <v>0</v>
      </c>
      <c r="R294" s="3">
        <v>0</v>
      </c>
      <c r="S294" s="3">
        <v>0</v>
      </c>
      <c r="T294" s="1">
        <v>0</v>
      </c>
      <c r="U294" s="62">
        <f>MAX(P294, R294, T294)</f>
        <v>0</v>
      </c>
      <c r="V294" s="1">
        <f>O294+Q294+S294</f>
        <v>0</v>
      </c>
      <c r="W294" s="3">
        <v>0</v>
      </c>
      <c r="X294">
        <v>325</v>
      </c>
      <c r="Y294" s="69">
        <v>0</v>
      </c>
      <c r="Z294" s="52">
        <f>W294+X294+Y294</f>
        <v>325</v>
      </c>
      <c r="AA294" s="2">
        <f>I294+N294+V294+Z294</f>
        <v>4215</v>
      </c>
    </row>
    <row r="295" spans="1:27">
      <c r="A295" s="3" t="s">
        <v>429</v>
      </c>
      <c r="B295" s="3">
        <v>1</v>
      </c>
      <c r="C295" s="3" t="s">
        <v>28</v>
      </c>
      <c r="D295" s="3" t="s">
        <v>29</v>
      </c>
      <c r="E295" s="3" t="s">
        <v>26</v>
      </c>
      <c r="F295" s="23">
        <v>1425</v>
      </c>
      <c r="G295" s="9">
        <v>0</v>
      </c>
      <c r="H295" s="10">
        <v>650</v>
      </c>
      <c r="I295" s="9">
        <f>F295+G295+H295</f>
        <v>2075</v>
      </c>
      <c r="J295" s="2">
        <v>1350</v>
      </c>
      <c r="K295" s="2">
        <v>0</v>
      </c>
      <c r="L295" s="28">
        <v>0</v>
      </c>
      <c r="M295" s="3">
        <v>0</v>
      </c>
      <c r="N295" s="2">
        <f>J295+K295+L295</f>
        <v>1350</v>
      </c>
      <c r="O295" s="28">
        <v>0</v>
      </c>
      <c r="P295" s="28">
        <v>0</v>
      </c>
      <c r="Q295" s="3">
        <v>0</v>
      </c>
      <c r="R295" s="3">
        <v>0</v>
      </c>
      <c r="S295" s="3">
        <v>0</v>
      </c>
      <c r="T295" s="1">
        <v>0</v>
      </c>
      <c r="U295" s="33">
        <f>MAX(P295, R295, T295)</f>
        <v>0</v>
      </c>
      <c r="V295" s="1">
        <f>O295+Q295+S295</f>
        <v>0</v>
      </c>
      <c r="W295" s="3">
        <v>350</v>
      </c>
      <c r="X295">
        <v>0</v>
      </c>
      <c r="Y295" s="69">
        <v>0</v>
      </c>
      <c r="Z295" s="52">
        <f>W295+X295+Y295</f>
        <v>350</v>
      </c>
      <c r="AA295" s="2">
        <f>I295+N295+V295+Z295</f>
        <v>3775</v>
      </c>
    </row>
    <row r="296" spans="1:27">
      <c r="A296" s="6" t="s">
        <v>430</v>
      </c>
      <c r="B296" s="4">
        <v>2</v>
      </c>
      <c r="C296" s="4" t="s">
        <v>212</v>
      </c>
      <c r="D296" s="4" t="s">
        <v>173</v>
      </c>
      <c r="E296" s="3" t="s">
        <v>26</v>
      </c>
      <c r="F296" s="26"/>
      <c r="G296" s="12"/>
      <c r="H296" s="10"/>
      <c r="I296" s="9"/>
      <c r="J296" s="20"/>
      <c r="K296" s="20"/>
      <c r="L296" s="3"/>
      <c r="M296" s="3"/>
      <c r="N296" s="20"/>
      <c r="O296" s="28"/>
      <c r="P296" s="28"/>
      <c r="Q296" s="3">
        <v>3764</v>
      </c>
      <c r="R296" s="3">
        <v>2750</v>
      </c>
      <c r="S296" s="3">
        <v>0</v>
      </c>
      <c r="T296" s="1">
        <v>0</v>
      </c>
      <c r="U296" s="38">
        <f>MAX(P296, R296, T296)</f>
        <v>2750</v>
      </c>
      <c r="V296" s="1">
        <f>O296+Q296+S296</f>
        <v>3764</v>
      </c>
      <c r="W296" s="3">
        <v>0</v>
      </c>
      <c r="X296">
        <v>0</v>
      </c>
      <c r="Y296">
        <v>0</v>
      </c>
      <c r="Z296" s="52">
        <f>W296+X296+Y296</f>
        <v>0</v>
      </c>
      <c r="AA296" s="2">
        <f>I296+N296+V296+Z296</f>
        <v>3764</v>
      </c>
    </row>
    <row r="297" spans="1:27">
      <c r="A297" s="3" t="s">
        <v>431</v>
      </c>
      <c r="B297" s="3">
        <v>2</v>
      </c>
      <c r="C297" s="3" t="s">
        <v>24</v>
      </c>
      <c r="D297" s="3" t="s">
        <v>173</v>
      </c>
      <c r="E297" s="4" t="s">
        <v>26</v>
      </c>
      <c r="F297" s="23">
        <v>750</v>
      </c>
      <c r="G297" s="9">
        <v>0</v>
      </c>
      <c r="H297" s="10"/>
      <c r="I297" s="9">
        <f>F297+G297+H297</f>
        <v>750</v>
      </c>
      <c r="J297" s="2">
        <v>1625</v>
      </c>
      <c r="K297" s="2">
        <v>320</v>
      </c>
      <c r="L297" s="28">
        <v>0</v>
      </c>
      <c r="M297" s="3">
        <v>2</v>
      </c>
      <c r="N297" s="2">
        <f>J297+K297+L297</f>
        <v>1945</v>
      </c>
      <c r="O297" s="30">
        <v>0</v>
      </c>
      <c r="P297" s="30">
        <v>0</v>
      </c>
      <c r="Q297">
        <v>327</v>
      </c>
      <c r="R297">
        <v>327</v>
      </c>
      <c r="S297">
        <v>0</v>
      </c>
      <c r="T297" s="1">
        <v>0</v>
      </c>
      <c r="U297" s="38">
        <f>MAX(P297, R297, T297)</f>
        <v>327</v>
      </c>
      <c r="V297" s="1">
        <f>O297+Q297+S297</f>
        <v>327</v>
      </c>
      <c r="W297" s="3">
        <v>0</v>
      </c>
      <c r="X297">
        <v>695</v>
      </c>
      <c r="Y297">
        <v>0</v>
      </c>
      <c r="Z297" s="52">
        <f>W297+X297+Y297</f>
        <v>695</v>
      </c>
      <c r="AA297" s="2">
        <f>I297+N297+V297+Z297</f>
        <v>3717</v>
      </c>
    </row>
    <row r="298" spans="1:27">
      <c r="A298" s="6" t="s">
        <v>432</v>
      </c>
      <c r="B298" s="4">
        <v>2</v>
      </c>
      <c r="C298" s="4" t="s">
        <v>24</v>
      </c>
      <c r="D298" s="4" t="s">
        <v>25</v>
      </c>
      <c r="E298" s="3" t="s">
        <v>26</v>
      </c>
      <c r="F298" s="26">
        <v>1648</v>
      </c>
      <c r="G298" s="12">
        <v>0</v>
      </c>
      <c r="H298" s="10">
        <v>0</v>
      </c>
      <c r="I298" s="9">
        <f>F298+G298+H298</f>
        <v>1648</v>
      </c>
      <c r="J298" s="2">
        <v>352</v>
      </c>
      <c r="K298" s="2">
        <v>289</v>
      </c>
      <c r="L298" s="28">
        <v>651</v>
      </c>
      <c r="M298" s="3">
        <v>0</v>
      </c>
      <c r="N298" s="2">
        <f>J298+K298+L298</f>
        <v>1292</v>
      </c>
      <c r="O298" s="28">
        <v>0</v>
      </c>
      <c r="P298" s="28">
        <v>0</v>
      </c>
      <c r="Q298" s="3">
        <v>763</v>
      </c>
      <c r="R298" s="3">
        <v>763</v>
      </c>
      <c r="T298" s="1"/>
      <c r="U298" s="38">
        <f>MAX(P298, R298, T298)</f>
        <v>763</v>
      </c>
      <c r="V298" s="1">
        <f>O298+Q298+S298</f>
        <v>763</v>
      </c>
      <c r="W298" s="3">
        <v>0</v>
      </c>
      <c r="X298">
        <v>0</v>
      </c>
      <c r="Y298">
        <v>0</v>
      </c>
      <c r="Z298" s="52">
        <f>W298+X298+Y298</f>
        <v>0</v>
      </c>
      <c r="AA298" s="2">
        <f>I298+N298+V298+Z298</f>
        <v>3703</v>
      </c>
    </row>
    <row r="299" spans="1:27">
      <c r="A299" s="4" t="s">
        <v>433</v>
      </c>
      <c r="B299" s="4">
        <v>1</v>
      </c>
      <c r="C299" s="4" t="s">
        <v>28</v>
      </c>
      <c r="D299" s="4" t="s">
        <v>43</v>
      </c>
      <c r="E299" s="3" t="s">
        <v>26</v>
      </c>
      <c r="F299" s="70">
        <v>2516</v>
      </c>
      <c r="G299" s="12">
        <v>365</v>
      </c>
      <c r="H299" s="10">
        <v>100</v>
      </c>
      <c r="I299" s="9">
        <f>F299+G299+H299</f>
        <v>2981</v>
      </c>
      <c r="J299" s="20">
        <v>344</v>
      </c>
      <c r="K299" s="20">
        <v>0</v>
      </c>
      <c r="L299" s="28">
        <v>305</v>
      </c>
      <c r="M299">
        <v>1</v>
      </c>
      <c r="N299" s="20">
        <f>J299+K299+L299</f>
        <v>649</v>
      </c>
      <c r="O299" s="28">
        <v>0</v>
      </c>
      <c r="P299" s="28">
        <v>0</v>
      </c>
      <c r="Q299" s="3">
        <v>0</v>
      </c>
      <c r="R299" s="3">
        <v>0</v>
      </c>
      <c r="S299">
        <v>0</v>
      </c>
      <c r="T299" s="1">
        <v>0</v>
      </c>
      <c r="U299" s="38">
        <f>MAX(P299, R299, T299)</f>
        <v>0</v>
      </c>
      <c r="V299" s="1">
        <f>O299+Q299+S299</f>
        <v>0</v>
      </c>
      <c r="W299" s="3">
        <v>0</v>
      </c>
      <c r="X299">
        <v>0</v>
      </c>
      <c r="Y299" s="69">
        <v>0</v>
      </c>
      <c r="Z299" s="52">
        <f>W299+X299+Y299</f>
        <v>0</v>
      </c>
      <c r="AA299" s="2">
        <f>I299+N299+V299+Z299</f>
        <v>3630</v>
      </c>
    </row>
    <row r="300" spans="1:27">
      <c r="A300" s="3" t="s">
        <v>434</v>
      </c>
      <c r="B300" s="3">
        <v>1</v>
      </c>
      <c r="C300" s="3" t="s">
        <v>28</v>
      </c>
      <c r="D300" s="3" t="s">
        <v>110</v>
      </c>
      <c r="E300" s="3" t="s">
        <v>26</v>
      </c>
      <c r="F300" s="23">
        <v>0</v>
      </c>
      <c r="G300" s="9">
        <v>0</v>
      </c>
      <c r="H300" s="9">
        <v>425</v>
      </c>
      <c r="I300" s="11">
        <f>F300+G300+H300</f>
        <v>425</v>
      </c>
      <c r="J300" s="20">
        <v>450</v>
      </c>
      <c r="K300" s="20">
        <v>0</v>
      </c>
      <c r="L300" s="28">
        <v>0</v>
      </c>
      <c r="M300" s="3">
        <v>1</v>
      </c>
      <c r="N300" s="20">
        <f>J300+K300+L300</f>
        <v>450</v>
      </c>
      <c r="O300" s="28">
        <v>0</v>
      </c>
      <c r="P300" s="28">
        <v>0</v>
      </c>
      <c r="Q300" s="3">
        <v>1548</v>
      </c>
      <c r="R300" s="3">
        <v>650</v>
      </c>
      <c r="S300">
        <v>1125</v>
      </c>
      <c r="T300" s="1">
        <v>795</v>
      </c>
      <c r="U300" s="38">
        <f>MAX(P300, R300, T300)</f>
        <v>795</v>
      </c>
      <c r="V300" s="1">
        <f>O300+Q300+S300</f>
        <v>2673</v>
      </c>
      <c r="W300" s="3">
        <v>0</v>
      </c>
      <c r="X300">
        <v>0</v>
      </c>
      <c r="Y300" s="68">
        <v>0</v>
      </c>
      <c r="Z300" s="52">
        <f>W300+X300+Y300</f>
        <v>0</v>
      </c>
      <c r="AA300" s="2">
        <f>I300+N300+V300+Z300</f>
        <v>3548</v>
      </c>
    </row>
    <row r="301" spans="1:27">
      <c r="A301" s="3" t="s">
        <v>435</v>
      </c>
      <c r="B301" s="3">
        <v>1</v>
      </c>
      <c r="C301" s="3" t="s">
        <v>24</v>
      </c>
      <c r="D301" s="3" t="s">
        <v>136</v>
      </c>
      <c r="E301" s="3" t="s">
        <v>26</v>
      </c>
      <c r="F301" s="72">
        <v>50</v>
      </c>
      <c r="G301" s="9">
        <v>0</v>
      </c>
      <c r="H301" s="10"/>
      <c r="I301" s="9">
        <f>F301+G301+H301</f>
        <v>50</v>
      </c>
      <c r="J301" s="2">
        <v>812</v>
      </c>
      <c r="K301" s="2">
        <v>0</v>
      </c>
      <c r="L301" s="53">
        <v>0</v>
      </c>
      <c r="M301">
        <v>0</v>
      </c>
      <c r="N301" s="2">
        <f>J301+K301+L301</f>
        <v>812</v>
      </c>
      <c r="O301" s="28">
        <v>0</v>
      </c>
      <c r="P301" s="28">
        <v>0</v>
      </c>
      <c r="Q301" s="3">
        <v>0</v>
      </c>
      <c r="R301" s="3"/>
      <c r="S301" s="3">
        <v>916</v>
      </c>
      <c r="T301" s="1">
        <v>572</v>
      </c>
      <c r="U301" s="38">
        <f>MAX(P301, R301, T301)</f>
        <v>572</v>
      </c>
      <c r="V301" s="1">
        <f>O301+Q301+S301</f>
        <v>916</v>
      </c>
      <c r="W301" s="3">
        <v>0</v>
      </c>
      <c r="X301">
        <v>0</v>
      </c>
      <c r="Y301">
        <v>1753</v>
      </c>
      <c r="Z301" s="52">
        <f>W301+X301+Y301</f>
        <v>1753</v>
      </c>
      <c r="AA301" s="2">
        <f>I301+N301+V301+Z301</f>
        <v>3531</v>
      </c>
    </row>
    <row r="302" spans="1:27">
      <c r="A302" s="3" t="s">
        <v>436</v>
      </c>
      <c r="B302" s="3">
        <v>1</v>
      </c>
      <c r="C302" s="3" t="s">
        <v>28</v>
      </c>
      <c r="D302" s="3" t="s">
        <v>29</v>
      </c>
      <c r="E302" s="3" t="s">
        <v>26</v>
      </c>
      <c r="G302" s="9"/>
      <c r="H302" s="10">
        <v>1340</v>
      </c>
      <c r="I302" s="9">
        <f>F302+G302+H302</f>
        <v>1340</v>
      </c>
      <c r="J302" s="2">
        <v>0</v>
      </c>
      <c r="K302" s="2">
        <v>457</v>
      </c>
      <c r="L302" s="28">
        <v>550</v>
      </c>
      <c r="M302">
        <v>1</v>
      </c>
      <c r="N302" s="2">
        <f>J302+K302+L302</f>
        <v>1007</v>
      </c>
      <c r="O302" s="28">
        <v>0</v>
      </c>
      <c r="P302" s="28">
        <v>0</v>
      </c>
      <c r="Q302">
        <v>0</v>
      </c>
      <c r="R302">
        <v>0</v>
      </c>
      <c r="S302">
        <v>0</v>
      </c>
      <c r="T302" s="1">
        <v>0</v>
      </c>
      <c r="U302" s="38">
        <f>MAX(P302, R302, T302)</f>
        <v>0</v>
      </c>
      <c r="V302" s="1">
        <f>O302+Q302+S302</f>
        <v>0</v>
      </c>
      <c r="W302" s="3">
        <v>550</v>
      </c>
      <c r="X302">
        <v>0</v>
      </c>
      <c r="Y302" s="69">
        <v>550</v>
      </c>
      <c r="Z302" s="52">
        <f>W302+X302+Y302</f>
        <v>1100</v>
      </c>
      <c r="AA302" s="2">
        <f>I302+N302+V302+Z302</f>
        <v>3447</v>
      </c>
    </row>
    <row r="303" spans="1:27">
      <c r="A303" s="3" t="s">
        <v>437</v>
      </c>
      <c r="B303" s="3">
        <v>1</v>
      </c>
      <c r="C303" s="3" t="s">
        <v>212</v>
      </c>
      <c r="D303" s="3" t="s">
        <v>176</v>
      </c>
      <c r="E303" s="3" t="s">
        <v>26</v>
      </c>
      <c r="F303" s="3"/>
      <c r="G303" s="9"/>
      <c r="H303" s="10"/>
      <c r="I303" s="9"/>
      <c r="J303" s="2"/>
      <c r="K303" s="2"/>
      <c r="L303" s="3"/>
      <c r="M303" s="3"/>
      <c r="N303" s="2"/>
      <c r="O303" s="28"/>
      <c r="P303" s="28"/>
      <c r="Q303" s="3"/>
      <c r="R303" s="3"/>
      <c r="S303" s="3"/>
      <c r="T303" s="1"/>
      <c r="U303" s="47"/>
      <c r="V303" s="33"/>
      <c r="W303" s="3">
        <v>3426</v>
      </c>
      <c r="X303">
        <v>0</v>
      </c>
      <c r="Y303" s="69">
        <v>195</v>
      </c>
      <c r="Z303" s="52">
        <f>W303+X303+Y304</f>
        <v>4267</v>
      </c>
      <c r="AA303" s="2">
        <f>I303+N303+V303+Z303</f>
        <v>4267</v>
      </c>
    </row>
    <row r="304" spans="1:27">
      <c r="A304" s="3" t="s">
        <v>438</v>
      </c>
      <c r="B304" s="3">
        <v>2</v>
      </c>
      <c r="C304" s="3" t="s">
        <v>212</v>
      </c>
      <c r="D304" s="3" t="s">
        <v>439</v>
      </c>
      <c r="E304" s="3" t="s">
        <v>26</v>
      </c>
      <c r="F304" s="72"/>
      <c r="G304" s="9"/>
      <c r="H304" s="10"/>
      <c r="I304" s="9"/>
      <c r="J304" s="2"/>
      <c r="K304" s="2"/>
      <c r="L304" s="53"/>
      <c r="N304" s="2"/>
      <c r="O304" s="28"/>
      <c r="P304" s="28"/>
      <c r="Q304" s="3"/>
      <c r="R304" s="3"/>
      <c r="S304" s="3"/>
      <c r="T304" s="1"/>
      <c r="U304" s="38"/>
      <c r="V304" s="1"/>
      <c r="W304" s="3"/>
      <c r="X304">
        <v>2456</v>
      </c>
      <c r="Y304">
        <v>841</v>
      </c>
      <c r="Z304" s="52">
        <f>W304+X304+Y304</f>
        <v>3297</v>
      </c>
      <c r="AA304" s="2">
        <f>I304+N304+V304+Z304</f>
        <v>3297</v>
      </c>
    </row>
    <row r="305" spans="1:27">
      <c r="A305" s="3" t="s">
        <v>440</v>
      </c>
      <c r="B305" s="3">
        <v>1</v>
      </c>
      <c r="C305" s="3" t="s">
        <v>212</v>
      </c>
      <c r="D305" s="3" t="s">
        <v>176</v>
      </c>
      <c r="E305" s="3" t="s">
        <v>26</v>
      </c>
      <c r="F305" s="3"/>
      <c r="G305" s="9"/>
      <c r="H305" s="10"/>
      <c r="I305" s="9"/>
      <c r="J305" s="2"/>
      <c r="K305" s="2"/>
      <c r="L305" s="3"/>
      <c r="M305" s="3"/>
      <c r="N305" s="2"/>
      <c r="O305" s="28"/>
      <c r="P305" s="28"/>
      <c r="Q305" s="3"/>
      <c r="R305" s="3"/>
      <c r="S305" s="3"/>
      <c r="T305" s="1"/>
      <c r="U305" s="47"/>
      <c r="V305" s="33"/>
      <c r="W305" s="3">
        <v>2440</v>
      </c>
      <c r="X305">
        <v>100</v>
      </c>
      <c r="Y305">
        <v>716</v>
      </c>
      <c r="Z305" s="52">
        <f>W305+X305+Y305</f>
        <v>3256</v>
      </c>
      <c r="AA305" s="2">
        <f>I305+N305+V305+Z305</f>
        <v>3256</v>
      </c>
    </row>
    <row r="306" spans="1:27">
      <c r="A306" s="4" t="s">
        <v>441</v>
      </c>
      <c r="B306" s="4">
        <v>1</v>
      </c>
      <c r="C306" s="4" t="s">
        <v>28</v>
      </c>
      <c r="D306" s="4" t="s">
        <v>110</v>
      </c>
      <c r="E306" s="3" t="s">
        <v>26</v>
      </c>
      <c r="F306" s="26">
        <v>1029</v>
      </c>
      <c r="G306" s="12">
        <v>0</v>
      </c>
      <c r="H306" s="9">
        <v>0</v>
      </c>
      <c r="I306" s="9">
        <f>F306+G306+H306</f>
        <v>1029</v>
      </c>
      <c r="J306" s="20">
        <v>0</v>
      </c>
      <c r="K306" s="20">
        <v>0</v>
      </c>
      <c r="L306" s="28">
        <v>325</v>
      </c>
      <c r="M306" s="3">
        <v>1</v>
      </c>
      <c r="N306" s="20">
        <f>J306+K306+L306</f>
        <v>325</v>
      </c>
      <c r="O306" s="28">
        <v>0</v>
      </c>
      <c r="P306" s="28">
        <v>0</v>
      </c>
      <c r="Q306" s="3">
        <v>365</v>
      </c>
      <c r="R306" s="3">
        <v>365</v>
      </c>
      <c r="S306" s="3">
        <v>0</v>
      </c>
      <c r="T306" s="1">
        <v>0</v>
      </c>
      <c r="U306" s="38">
        <f>MAX(P306, R306, T306)</f>
        <v>365</v>
      </c>
      <c r="V306" s="1">
        <f>O306+Q306+S306</f>
        <v>365</v>
      </c>
      <c r="W306" s="3">
        <v>0</v>
      </c>
      <c r="X306">
        <v>1163</v>
      </c>
      <c r="Y306" s="68">
        <v>345</v>
      </c>
      <c r="Z306" s="52">
        <f>W306+X306+Y306</f>
        <v>1508</v>
      </c>
      <c r="AA306" s="2">
        <f>I306+N306+V306+Z306</f>
        <v>3227</v>
      </c>
    </row>
    <row r="307" spans="1:27">
      <c r="A307" s="3" t="s">
        <v>442</v>
      </c>
      <c r="B307" s="3">
        <v>2</v>
      </c>
      <c r="C307" s="3" t="s">
        <v>24</v>
      </c>
      <c r="D307" s="3" t="s">
        <v>25</v>
      </c>
      <c r="E307" s="3" t="s">
        <v>26</v>
      </c>
      <c r="F307" s="23">
        <v>0</v>
      </c>
      <c r="G307" s="9">
        <v>1210</v>
      </c>
      <c r="H307" s="7">
        <v>0</v>
      </c>
      <c r="I307" s="9">
        <f>F307+G307+H307</f>
        <v>1210</v>
      </c>
      <c r="J307" s="2">
        <v>0</v>
      </c>
      <c r="K307" s="2"/>
      <c r="M307">
        <v>0</v>
      </c>
      <c r="N307" s="2">
        <f>J307+K307+L307</f>
        <v>0</v>
      </c>
      <c r="O307" s="28">
        <v>385</v>
      </c>
      <c r="P307" s="28">
        <v>385</v>
      </c>
      <c r="Q307">
        <v>1087</v>
      </c>
      <c r="R307">
        <v>1087</v>
      </c>
      <c r="S307">
        <v>0</v>
      </c>
      <c r="T307" s="1">
        <v>0</v>
      </c>
      <c r="U307" s="33">
        <f>MAX(P307, R307, T307)</f>
        <v>1087</v>
      </c>
      <c r="V307" s="1">
        <f>O307+Q307+S307</f>
        <v>1472</v>
      </c>
      <c r="W307" s="3">
        <v>0</v>
      </c>
      <c r="X307" s="59">
        <v>0</v>
      </c>
      <c r="Y307">
        <v>350</v>
      </c>
      <c r="Z307" s="52">
        <f>W307+X307+Y307</f>
        <v>350</v>
      </c>
      <c r="AA307" s="2">
        <f>I307+N307+V307+Z307</f>
        <v>3032</v>
      </c>
    </row>
    <row r="308" spans="1:27">
      <c r="A308" s="3" t="s">
        <v>443</v>
      </c>
      <c r="B308" s="3">
        <v>4</v>
      </c>
      <c r="C308" s="3" t="s">
        <v>24</v>
      </c>
      <c r="D308" s="3" t="s">
        <v>219</v>
      </c>
      <c r="E308" s="3" t="s">
        <v>26</v>
      </c>
      <c r="F308" s="23">
        <v>0</v>
      </c>
      <c r="G308" s="9">
        <v>2895</v>
      </c>
      <c r="H308" s="9">
        <v>0</v>
      </c>
      <c r="I308" s="9">
        <f>F308+G308+H308</f>
        <v>2895</v>
      </c>
      <c r="J308" s="2">
        <v>0</v>
      </c>
      <c r="K308" s="2">
        <v>0</v>
      </c>
      <c r="L308" s="28">
        <v>0</v>
      </c>
      <c r="M308" s="3">
        <v>0</v>
      </c>
      <c r="N308" s="2">
        <f>J308+K308+L308</f>
        <v>0</v>
      </c>
      <c r="O308" s="28">
        <v>0</v>
      </c>
      <c r="P308" s="28">
        <v>0</v>
      </c>
      <c r="Q308" s="3">
        <v>0</v>
      </c>
      <c r="R308" s="3">
        <v>0</v>
      </c>
      <c r="S308" s="3">
        <v>0</v>
      </c>
      <c r="T308" s="1">
        <v>0</v>
      </c>
      <c r="U308" s="38">
        <f>MAX(P308, R308, T308)</f>
        <v>0</v>
      </c>
      <c r="V308" s="1">
        <f>O308+Q308+S308</f>
        <v>0</v>
      </c>
      <c r="W308" s="3">
        <v>0</v>
      </c>
      <c r="X308">
        <v>0</v>
      </c>
      <c r="Y308">
        <v>0</v>
      </c>
      <c r="Z308" s="52">
        <f>W308+X308+Y308</f>
        <v>0</v>
      </c>
      <c r="AA308" s="2">
        <f>I308+N308+V308+Z308</f>
        <v>2895</v>
      </c>
    </row>
    <row r="309" spans="1:27">
      <c r="A309" s="3" t="s">
        <v>444</v>
      </c>
      <c r="B309" s="3">
        <v>2</v>
      </c>
      <c r="C309" s="3" t="s">
        <v>212</v>
      </c>
      <c r="D309" s="3" t="s">
        <v>64</v>
      </c>
      <c r="E309" s="3" t="s">
        <v>26</v>
      </c>
      <c r="F309" s="3"/>
      <c r="G309" s="9"/>
      <c r="H309" s="9"/>
      <c r="I309" s="9"/>
      <c r="J309" s="2"/>
      <c r="K309" s="2"/>
      <c r="L309" s="3"/>
      <c r="M309" s="3"/>
      <c r="N309" s="2"/>
      <c r="O309" s="28"/>
      <c r="P309" s="28"/>
      <c r="Q309" s="3"/>
      <c r="R309" s="3"/>
      <c r="S309" s="3"/>
      <c r="T309" s="1"/>
      <c r="U309" s="1"/>
      <c r="V309" s="1"/>
      <c r="W309" s="3">
        <v>710</v>
      </c>
      <c r="X309" s="57">
        <v>340</v>
      </c>
      <c r="Y309">
        <v>1732</v>
      </c>
      <c r="Z309" s="52">
        <f>W309+X309+Y309</f>
        <v>2782</v>
      </c>
      <c r="AA309" s="2">
        <f>I309+N309+V309+Z309</f>
        <v>2782</v>
      </c>
    </row>
    <row r="310" spans="1:27">
      <c r="A310" s="3" t="s">
        <v>445</v>
      </c>
      <c r="B310" s="3">
        <v>4</v>
      </c>
      <c r="C310" s="3" t="s">
        <v>212</v>
      </c>
      <c r="D310" s="3" t="s">
        <v>166</v>
      </c>
      <c r="E310" s="3" t="s">
        <v>26</v>
      </c>
      <c r="F310" s="3"/>
      <c r="G310" s="9"/>
      <c r="H310" s="10"/>
      <c r="I310" s="9"/>
      <c r="J310" s="2"/>
      <c r="K310" s="2"/>
      <c r="L310" s="3"/>
      <c r="M310" s="3"/>
      <c r="N310" s="2"/>
      <c r="O310" s="28"/>
      <c r="P310" s="28"/>
      <c r="Q310" s="3">
        <v>1465</v>
      </c>
      <c r="R310" s="3">
        <v>715</v>
      </c>
      <c r="S310" s="3">
        <v>0</v>
      </c>
      <c r="T310" s="1">
        <v>0</v>
      </c>
      <c r="U310" s="38">
        <f>MAX(P310, R310, T310)</f>
        <v>715</v>
      </c>
      <c r="V310" s="1">
        <f>O310+Q310+S310</f>
        <v>1465</v>
      </c>
      <c r="W310" s="3">
        <v>926</v>
      </c>
      <c r="X310" s="58">
        <v>0</v>
      </c>
      <c r="Y310">
        <v>380</v>
      </c>
      <c r="Z310" s="52">
        <f>W310+X310+Y310</f>
        <v>1306</v>
      </c>
      <c r="AA310" s="2">
        <f>I310+N310+V310+Z310</f>
        <v>2771</v>
      </c>
    </row>
    <row r="311" spans="1:27">
      <c r="A311" s="3" t="s">
        <v>446</v>
      </c>
      <c r="B311" s="3">
        <v>1</v>
      </c>
      <c r="C311" s="3" t="s">
        <v>51</v>
      </c>
      <c r="D311" s="3" t="s">
        <v>105</v>
      </c>
      <c r="E311" s="3" t="s">
        <v>26</v>
      </c>
      <c r="F311" s="23">
        <v>350</v>
      </c>
      <c r="G311" s="9">
        <v>572</v>
      </c>
      <c r="H311" s="9">
        <v>1205</v>
      </c>
      <c r="I311" s="9">
        <f>F311+G311+H311</f>
        <v>2127</v>
      </c>
      <c r="J311" s="2">
        <v>0</v>
      </c>
      <c r="K311" s="2">
        <v>0</v>
      </c>
      <c r="L311" s="28">
        <v>116</v>
      </c>
      <c r="M311" s="3">
        <v>0</v>
      </c>
      <c r="N311" s="2">
        <f>J311+K311+L311</f>
        <v>116</v>
      </c>
      <c r="O311" s="28">
        <v>110</v>
      </c>
      <c r="P311" s="28">
        <v>110</v>
      </c>
      <c r="Q311" s="3">
        <v>375</v>
      </c>
      <c r="R311" s="3">
        <v>375</v>
      </c>
      <c r="S311" s="3"/>
      <c r="T311" s="1"/>
      <c r="U311" s="38">
        <f>MAX(P311, R311, T311)</f>
        <v>375</v>
      </c>
      <c r="V311" s="1">
        <f>O311+Q311+S311</f>
        <v>485</v>
      </c>
      <c r="W311" s="3">
        <v>0</v>
      </c>
      <c r="X311" s="58">
        <v>0</v>
      </c>
      <c r="Y311">
        <v>0</v>
      </c>
      <c r="Z311" s="52">
        <f>W311+X311+Y311</f>
        <v>0</v>
      </c>
      <c r="AA311" s="2">
        <f>I311+N311+V311+Z311</f>
        <v>2728</v>
      </c>
    </row>
    <row r="312" spans="1:27">
      <c r="A312" s="4" t="s">
        <v>447</v>
      </c>
      <c r="B312" s="4">
        <v>3</v>
      </c>
      <c r="C312" s="4" t="s">
        <v>28</v>
      </c>
      <c r="D312" s="4" t="s">
        <v>339</v>
      </c>
      <c r="E312" s="3" t="s">
        <v>26</v>
      </c>
      <c r="F312" s="26">
        <v>0</v>
      </c>
      <c r="G312" s="15">
        <v>42</v>
      </c>
      <c r="H312" s="11">
        <v>0</v>
      </c>
      <c r="I312" s="9">
        <f>F312+G312+H312</f>
        <v>42</v>
      </c>
      <c r="J312" s="20">
        <v>0</v>
      </c>
      <c r="K312" s="20">
        <v>0</v>
      </c>
      <c r="L312" s="53">
        <v>1530</v>
      </c>
      <c r="M312">
        <v>2</v>
      </c>
      <c r="N312" s="20">
        <f>J312+K312+L312</f>
        <v>1530</v>
      </c>
      <c r="O312" s="28">
        <v>0</v>
      </c>
      <c r="P312" s="28">
        <v>0</v>
      </c>
      <c r="Q312" s="3">
        <v>260</v>
      </c>
      <c r="R312" s="3">
        <v>260</v>
      </c>
      <c r="S312" s="3">
        <v>0</v>
      </c>
      <c r="T312" s="1">
        <v>0</v>
      </c>
      <c r="U312" s="38">
        <f>MAX(P312, R312, T312)</f>
        <v>260</v>
      </c>
      <c r="V312" s="1">
        <f>O312+Q312+S312</f>
        <v>260</v>
      </c>
      <c r="W312" s="3">
        <v>255</v>
      </c>
      <c r="X312">
        <v>300</v>
      </c>
      <c r="Y312" s="69">
        <v>300</v>
      </c>
      <c r="Z312" s="52">
        <f>W312+X312+Y312</f>
        <v>855</v>
      </c>
      <c r="AA312" s="2">
        <f>I312+N312+V312+Z312</f>
        <v>2687</v>
      </c>
    </row>
    <row r="313" spans="1:27">
      <c r="A313" s="6" t="s">
        <v>448</v>
      </c>
      <c r="B313" s="4">
        <v>3</v>
      </c>
      <c r="C313" s="4" t="s">
        <v>51</v>
      </c>
      <c r="D313" s="4" t="s">
        <v>206</v>
      </c>
      <c r="E313" s="3" t="s">
        <v>26</v>
      </c>
      <c r="F313" s="70">
        <v>0</v>
      </c>
      <c r="G313" s="12">
        <v>400</v>
      </c>
      <c r="H313" s="10">
        <v>0</v>
      </c>
      <c r="I313" s="9">
        <f>F313+G313+H313</f>
        <v>400</v>
      </c>
      <c r="J313" s="20">
        <v>0</v>
      </c>
      <c r="K313" s="20">
        <v>0</v>
      </c>
      <c r="L313" s="53">
        <v>0</v>
      </c>
      <c r="M313">
        <v>0</v>
      </c>
      <c r="N313" s="20">
        <f>J313+K313+L313</f>
        <v>0</v>
      </c>
      <c r="O313" s="28">
        <v>0</v>
      </c>
      <c r="P313" s="28">
        <v>0</v>
      </c>
      <c r="Q313" s="3"/>
      <c r="R313" s="3"/>
      <c r="S313" s="3"/>
      <c r="T313" s="1"/>
      <c r="U313" s="38">
        <f>MAX(P313, R313, T313)</f>
        <v>0</v>
      </c>
      <c r="V313" s="1">
        <f>O313+Q313+S313</f>
        <v>0</v>
      </c>
      <c r="W313" s="3">
        <v>2272</v>
      </c>
      <c r="X313">
        <v>0</v>
      </c>
      <c r="Y313">
        <v>0</v>
      </c>
      <c r="Z313" s="52">
        <f>W313+X313+Y313</f>
        <v>2272</v>
      </c>
      <c r="AA313" s="2">
        <f>I313+N313+V313+Z313</f>
        <v>2672</v>
      </c>
    </row>
    <row r="314" spans="1:27">
      <c r="A314" s="3" t="s">
        <v>449</v>
      </c>
      <c r="B314" s="3">
        <v>3</v>
      </c>
      <c r="C314" s="3" t="s">
        <v>51</v>
      </c>
      <c r="D314" s="3" t="s">
        <v>145</v>
      </c>
      <c r="E314" s="3" t="s">
        <v>26</v>
      </c>
      <c r="F314" s="72">
        <v>0</v>
      </c>
      <c r="G314" s="9">
        <v>2579</v>
      </c>
      <c r="H314" s="10">
        <v>0</v>
      </c>
      <c r="I314" s="9">
        <f>F314+G314+H314</f>
        <v>2579</v>
      </c>
      <c r="J314" s="2">
        <v>0</v>
      </c>
      <c r="K314" s="2">
        <v>0</v>
      </c>
      <c r="L314" s="53">
        <v>0</v>
      </c>
      <c r="M314">
        <v>0</v>
      </c>
      <c r="N314" s="2">
        <f>J314+K314+L314</f>
        <v>0</v>
      </c>
      <c r="O314" s="28">
        <v>0</v>
      </c>
      <c r="P314" s="28">
        <v>0</v>
      </c>
      <c r="Q314" s="3">
        <v>0</v>
      </c>
      <c r="R314" s="3">
        <v>0</v>
      </c>
      <c r="S314" s="3"/>
      <c r="T314" s="1"/>
      <c r="U314" s="62">
        <f>MAX(P314, R314, T314)</f>
        <v>0</v>
      </c>
      <c r="V314" s="1">
        <f>O314+Q314+S314</f>
        <v>0</v>
      </c>
      <c r="W314" s="3">
        <v>0</v>
      </c>
      <c r="X314">
        <v>0</v>
      </c>
      <c r="Y314">
        <v>0</v>
      </c>
      <c r="Z314" s="52">
        <f>W314+X314+Y314</f>
        <v>0</v>
      </c>
      <c r="AA314" s="2">
        <f>I314+N314+V314+Z314</f>
        <v>2579</v>
      </c>
    </row>
    <row r="315" spans="1:27">
      <c r="A315" s="4" t="s">
        <v>450</v>
      </c>
      <c r="B315" s="4">
        <v>2</v>
      </c>
      <c r="C315" s="4" t="s">
        <v>28</v>
      </c>
      <c r="D315" s="4" t="s">
        <v>108</v>
      </c>
      <c r="E315" s="3" t="s">
        <v>26</v>
      </c>
      <c r="F315" s="70"/>
      <c r="G315" s="12"/>
      <c r="H315" s="10"/>
      <c r="I315" s="9"/>
      <c r="J315" s="20"/>
      <c r="K315" s="20"/>
      <c r="N315" s="20"/>
      <c r="O315" s="28"/>
      <c r="P315" s="28"/>
      <c r="Q315" s="3">
        <v>0</v>
      </c>
      <c r="R315" s="3">
        <v>0</v>
      </c>
      <c r="S315" s="3">
        <v>0</v>
      </c>
      <c r="T315" s="3">
        <v>0</v>
      </c>
      <c r="U315" s="33">
        <f>MAX(P315, R315, T315)</f>
        <v>0</v>
      </c>
      <c r="V315" s="1">
        <f>O315+Q315+S315</f>
        <v>0</v>
      </c>
      <c r="W315" s="3">
        <v>2079</v>
      </c>
      <c r="X315" s="57">
        <v>0</v>
      </c>
      <c r="Y315" s="69">
        <v>497</v>
      </c>
      <c r="Z315" s="52">
        <f>W315+X315+Y315</f>
        <v>2576</v>
      </c>
      <c r="AA315" s="2">
        <f>I315+N315+V315+Z315</f>
        <v>2576</v>
      </c>
    </row>
    <row r="316" spans="1:27">
      <c r="A316" s="4" t="s">
        <v>451</v>
      </c>
      <c r="B316" s="4">
        <v>1</v>
      </c>
      <c r="C316" s="4" t="s">
        <v>28</v>
      </c>
      <c r="D316" s="4" t="s">
        <v>43</v>
      </c>
      <c r="E316" s="3" t="s">
        <v>26</v>
      </c>
      <c r="F316" s="26">
        <v>0</v>
      </c>
      <c r="G316" s="12">
        <v>0</v>
      </c>
      <c r="H316" s="10">
        <v>0</v>
      </c>
      <c r="I316" s="9">
        <v>0</v>
      </c>
      <c r="J316" s="20">
        <v>0</v>
      </c>
      <c r="K316" s="20">
        <v>0</v>
      </c>
      <c r="L316" s="28">
        <v>1447</v>
      </c>
      <c r="M316" s="3">
        <v>2</v>
      </c>
      <c r="N316" s="20">
        <f>J316+K316+L316</f>
        <v>1447</v>
      </c>
      <c r="O316" s="28">
        <v>0</v>
      </c>
      <c r="P316" s="28">
        <v>0</v>
      </c>
      <c r="Q316" s="3">
        <v>875</v>
      </c>
      <c r="R316" s="3">
        <v>645</v>
      </c>
      <c r="S316" s="3">
        <v>0</v>
      </c>
      <c r="T316" s="3">
        <v>0</v>
      </c>
      <c r="U316" s="38">
        <f>MAX(P316, R316, T316)</f>
        <v>645</v>
      </c>
      <c r="V316" s="1">
        <f>O316+Q316+S316</f>
        <v>875</v>
      </c>
      <c r="W316" s="3">
        <v>0</v>
      </c>
      <c r="X316">
        <v>248</v>
      </c>
      <c r="Y316" s="69">
        <v>0</v>
      </c>
      <c r="Z316" s="52">
        <f>W316+X316+Y316</f>
        <v>248</v>
      </c>
      <c r="AA316" s="2">
        <f>I316+N316+V316+Z316</f>
        <v>2570</v>
      </c>
    </row>
    <row r="317" spans="1:27">
      <c r="A317" s="3" t="s">
        <v>452</v>
      </c>
      <c r="B317" s="3">
        <v>2</v>
      </c>
      <c r="C317" s="3" t="s">
        <v>212</v>
      </c>
      <c r="D317" s="3" t="s">
        <v>267</v>
      </c>
      <c r="E317" s="3" t="s">
        <v>26</v>
      </c>
      <c r="G317" s="9"/>
      <c r="H317" s="10"/>
      <c r="I317" s="9"/>
      <c r="J317" s="2"/>
      <c r="K317" s="2"/>
      <c r="L317" s="3"/>
      <c r="N317" s="2"/>
      <c r="O317" s="28"/>
      <c r="P317" s="28"/>
      <c r="Q317">
        <v>4045</v>
      </c>
      <c r="R317">
        <v>725</v>
      </c>
      <c r="S317">
        <v>2075</v>
      </c>
      <c r="T317">
        <v>700</v>
      </c>
      <c r="U317" s="33">
        <f>MAX(P317, R317, T317)</f>
        <v>725</v>
      </c>
      <c r="V317" s="1"/>
      <c r="W317" s="3">
        <v>2440</v>
      </c>
      <c r="X317">
        <v>0</v>
      </c>
      <c r="Y317">
        <v>0</v>
      </c>
      <c r="Z317" s="52">
        <f>W317+X317+Y317</f>
        <v>2440</v>
      </c>
      <c r="AA317" s="2">
        <f>I317+N317+V317+Z317</f>
        <v>2440</v>
      </c>
    </row>
    <row r="318" spans="1:27">
      <c r="A318" s="3" t="s">
        <v>453</v>
      </c>
      <c r="B318" s="3">
        <v>2</v>
      </c>
      <c r="C318" s="3" t="s">
        <v>212</v>
      </c>
      <c r="D318" s="3" t="s">
        <v>305</v>
      </c>
      <c r="E318" s="3" t="s">
        <v>26</v>
      </c>
      <c r="F318" s="23">
        <v>0</v>
      </c>
      <c r="G318" s="9">
        <v>343</v>
      </c>
      <c r="H318" s="10">
        <v>0</v>
      </c>
      <c r="I318" s="9">
        <f>F318+G318+H318</f>
        <v>343</v>
      </c>
      <c r="J318" s="2">
        <v>0</v>
      </c>
      <c r="K318" s="2">
        <v>0</v>
      </c>
      <c r="L318" s="28">
        <v>0</v>
      </c>
      <c r="M318" s="3">
        <v>0</v>
      </c>
      <c r="N318" s="2">
        <f>J318+K318+L318</f>
        <v>0</v>
      </c>
      <c r="O318" s="28">
        <v>743</v>
      </c>
      <c r="P318" s="28">
        <v>579</v>
      </c>
      <c r="Q318" s="3">
        <v>0</v>
      </c>
      <c r="R318" s="3">
        <v>0</v>
      </c>
      <c r="S318" s="3">
        <v>0</v>
      </c>
      <c r="T318" s="1">
        <v>0</v>
      </c>
      <c r="U318" s="33">
        <f>MAX(P318, R318, T318)</f>
        <v>579</v>
      </c>
      <c r="V318" s="1">
        <f>O318+Q318+S318</f>
        <v>743</v>
      </c>
      <c r="W318" s="3">
        <v>1235</v>
      </c>
      <c r="X318" s="57">
        <v>0</v>
      </c>
      <c r="Y318">
        <v>0</v>
      </c>
      <c r="Z318" s="52">
        <f>W318+X318+Y318</f>
        <v>1235</v>
      </c>
      <c r="AA318" s="2">
        <f>I318+N318+V318+Z318</f>
        <v>2321</v>
      </c>
    </row>
    <row r="319" spans="1:27">
      <c r="A319" s="4" t="s">
        <v>454</v>
      </c>
      <c r="B319" s="4">
        <v>4</v>
      </c>
      <c r="C319" s="4" t="s">
        <v>212</v>
      </c>
      <c r="D319" s="4" t="s">
        <v>191</v>
      </c>
      <c r="E319" s="3" t="s">
        <v>26</v>
      </c>
      <c r="F319" s="26"/>
      <c r="G319" s="12"/>
      <c r="H319" s="10"/>
      <c r="I319" s="9"/>
      <c r="J319" s="20"/>
      <c r="K319" s="20"/>
      <c r="L319" s="3"/>
      <c r="M319" s="3"/>
      <c r="N319" s="20"/>
      <c r="O319" s="28"/>
      <c r="P319" s="28"/>
      <c r="Q319" s="3"/>
      <c r="R319" s="3"/>
      <c r="S319" s="3"/>
      <c r="T319" s="1"/>
      <c r="U319" s="38"/>
      <c r="V319" s="1"/>
      <c r="W319" s="3">
        <v>2285</v>
      </c>
      <c r="X319" s="58">
        <v>0</v>
      </c>
      <c r="Y319">
        <v>0</v>
      </c>
      <c r="Z319" s="52">
        <f>W319+X319+Y319</f>
        <v>2285</v>
      </c>
      <c r="AA319" s="2">
        <f>I319+N319+V319+Z319</f>
        <v>2285</v>
      </c>
    </row>
    <row r="320" spans="1:27">
      <c r="A320" s="3" t="s">
        <v>455</v>
      </c>
      <c r="B320" s="3">
        <v>1</v>
      </c>
      <c r="C320" s="3" t="s">
        <v>24</v>
      </c>
      <c r="D320" s="3" t="s">
        <v>97</v>
      </c>
      <c r="E320" s="3" t="s">
        <v>26</v>
      </c>
      <c r="F320" s="23">
        <v>1088</v>
      </c>
      <c r="G320" s="9">
        <v>140</v>
      </c>
      <c r="H320" s="9">
        <v>624</v>
      </c>
      <c r="I320" s="9">
        <f>F320+G320+H320</f>
        <v>1852</v>
      </c>
      <c r="J320" s="2">
        <v>279</v>
      </c>
      <c r="K320" s="2">
        <v>0</v>
      </c>
      <c r="L320" s="28">
        <v>0</v>
      </c>
      <c r="M320" s="3">
        <v>0</v>
      </c>
      <c r="N320" s="2">
        <f>J320+K320+L320</f>
        <v>279</v>
      </c>
      <c r="O320" s="28">
        <v>0</v>
      </c>
      <c r="P320" s="28">
        <v>0</v>
      </c>
      <c r="Q320" s="3">
        <v>0</v>
      </c>
      <c r="R320">
        <v>0</v>
      </c>
      <c r="S320" s="3">
        <v>0</v>
      </c>
      <c r="T320" s="1">
        <v>0</v>
      </c>
      <c r="U320" s="33">
        <f>MAX(P320, R320, T320)</f>
        <v>0</v>
      </c>
      <c r="V320" s="1">
        <f>O320+Q320+S320</f>
        <v>0</v>
      </c>
      <c r="W320" s="3">
        <v>0</v>
      </c>
      <c r="X320" s="58">
        <v>0</v>
      </c>
      <c r="Y320">
        <v>0</v>
      </c>
      <c r="Z320" s="52">
        <f>W320+X320+Y320</f>
        <v>0</v>
      </c>
      <c r="AA320" s="2">
        <f>I320+N320+V320+Z320</f>
        <v>2131</v>
      </c>
    </row>
    <row r="321" spans="1:27">
      <c r="A321" s="3" t="s">
        <v>456</v>
      </c>
      <c r="B321" s="3">
        <v>2</v>
      </c>
      <c r="C321" s="3" t="s">
        <v>24</v>
      </c>
      <c r="D321" s="3" t="s">
        <v>173</v>
      </c>
      <c r="E321" s="4" t="s">
        <v>26</v>
      </c>
      <c r="F321" s="3"/>
      <c r="G321" s="9"/>
      <c r="H321" s="10"/>
      <c r="I321" s="9">
        <f>F321+G321+H321</f>
        <v>0</v>
      </c>
      <c r="J321" s="2"/>
      <c r="K321" s="2"/>
      <c r="L321" s="3"/>
      <c r="M321" s="3"/>
      <c r="N321" s="2">
        <f>J321+K321+L321</f>
        <v>0</v>
      </c>
      <c r="O321" s="30"/>
      <c r="P321" s="30"/>
      <c r="Q321" s="3">
        <v>494</v>
      </c>
      <c r="R321">
        <v>494</v>
      </c>
      <c r="S321">
        <v>494</v>
      </c>
      <c r="T321">
        <v>2164</v>
      </c>
      <c r="U321" s="38">
        <f>MAX(P321, R321, T321)</f>
        <v>2164</v>
      </c>
      <c r="V321" s="1"/>
      <c r="W321" s="3">
        <v>0</v>
      </c>
      <c r="X321" s="58">
        <v>2080</v>
      </c>
      <c r="Y321">
        <v>0</v>
      </c>
      <c r="Z321" s="52">
        <f>W321+X321+Y321</f>
        <v>2080</v>
      </c>
      <c r="AA321" s="2">
        <f>I321+N321+V321+Z321</f>
        <v>2080</v>
      </c>
    </row>
    <row r="322" spans="1:27">
      <c r="A322" s="3" t="s">
        <v>457</v>
      </c>
      <c r="B322" s="3">
        <v>2</v>
      </c>
      <c r="C322" s="3" t="s">
        <v>51</v>
      </c>
      <c r="D322" s="3" t="s">
        <v>151</v>
      </c>
      <c r="E322" s="3" t="s">
        <v>26</v>
      </c>
      <c r="F322" s="23">
        <v>0</v>
      </c>
      <c r="G322" s="9">
        <v>0</v>
      </c>
      <c r="H322" s="9">
        <v>950</v>
      </c>
      <c r="I322" s="9">
        <f>F322+G322+H322</f>
        <v>950</v>
      </c>
      <c r="J322" s="2">
        <v>795</v>
      </c>
      <c r="K322" s="2">
        <v>0</v>
      </c>
      <c r="L322" s="28">
        <v>0</v>
      </c>
      <c r="M322" s="3">
        <v>1</v>
      </c>
      <c r="N322" s="2">
        <f>J322+K322+L322</f>
        <v>795</v>
      </c>
      <c r="O322" s="28">
        <v>0</v>
      </c>
      <c r="P322" s="28">
        <v>0</v>
      </c>
      <c r="Q322" s="3">
        <v>0</v>
      </c>
      <c r="R322" s="3"/>
      <c r="S322" s="3"/>
      <c r="T322" s="1"/>
      <c r="U322" s="38">
        <f>MAX(P322, R322, T322)</f>
        <v>0</v>
      </c>
      <c r="V322" s="1">
        <f>O322+Q322+S322</f>
        <v>0</v>
      </c>
      <c r="W322" s="3">
        <v>0</v>
      </c>
      <c r="X322" s="58">
        <v>300</v>
      </c>
      <c r="Y322">
        <v>0</v>
      </c>
      <c r="Z322" s="52">
        <f>W322+X322+Y322</f>
        <v>300</v>
      </c>
      <c r="AA322" s="2">
        <f>I322+N322+V322+Z322</f>
        <v>2045</v>
      </c>
    </row>
    <row r="323" spans="1:27" hidden="1">
      <c r="A323" s="3" t="s">
        <v>458</v>
      </c>
      <c r="B323" s="3">
        <v>3</v>
      </c>
      <c r="C323" s="3" t="s">
        <v>18</v>
      </c>
      <c r="D323" s="3" t="s">
        <v>459</v>
      </c>
      <c r="E323" s="4" t="s">
        <v>76</v>
      </c>
      <c r="F323" s="72">
        <v>0</v>
      </c>
      <c r="G323" s="9">
        <v>0</v>
      </c>
      <c r="H323" s="10">
        <v>3085</v>
      </c>
      <c r="I323" s="9">
        <f>F323+G323+H323</f>
        <v>3085</v>
      </c>
      <c r="J323" s="2">
        <v>4299</v>
      </c>
      <c r="K323" s="2">
        <v>28835</v>
      </c>
      <c r="L323">
        <v>16560</v>
      </c>
      <c r="M323" s="57" t="s">
        <v>18</v>
      </c>
      <c r="N323" s="2">
        <f>J323+K323+L323</f>
        <v>49694</v>
      </c>
      <c r="O323" s="30">
        <v>6130</v>
      </c>
      <c r="P323" s="28" t="s">
        <v>18</v>
      </c>
      <c r="Q323" s="3">
        <v>5927</v>
      </c>
      <c r="R323" s="3" t="s">
        <v>18</v>
      </c>
      <c r="S323" s="3">
        <v>3640</v>
      </c>
      <c r="T323" s="1" t="s">
        <v>18</v>
      </c>
      <c r="U323" s="47"/>
      <c r="V323" s="1">
        <f>O323+Q323+S323</f>
        <v>15697</v>
      </c>
      <c r="W323" s="3">
        <v>1745</v>
      </c>
      <c r="X323" s="58">
        <v>4585</v>
      </c>
      <c r="Y323"/>
      <c r="Z323" s="52">
        <f>W323+X323+Y323</f>
        <v>6330</v>
      </c>
      <c r="AA323" s="2">
        <f>I323+N323+V323+Z323</f>
        <v>74806</v>
      </c>
    </row>
    <row r="324" spans="1:27" hidden="1">
      <c r="A324" s="3" t="s">
        <v>460</v>
      </c>
      <c r="B324" s="3">
        <v>3</v>
      </c>
      <c r="C324" s="3" t="s">
        <v>18</v>
      </c>
      <c r="D324" s="3" t="s">
        <v>459</v>
      </c>
      <c r="E324" s="4" t="s">
        <v>76</v>
      </c>
      <c r="F324" s="72">
        <v>0</v>
      </c>
      <c r="G324" s="9">
        <v>0</v>
      </c>
      <c r="H324" s="10">
        <v>0</v>
      </c>
      <c r="I324" s="9">
        <v>0</v>
      </c>
      <c r="J324" s="2">
        <v>0</v>
      </c>
      <c r="K324" s="2">
        <v>0</v>
      </c>
      <c r="L324">
        <v>0</v>
      </c>
      <c r="M324" t="s">
        <v>18</v>
      </c>
      <c r="N324" s="2">
        <f>J324+K324+L324</f>
        <v>0</v>
      </c>
      <c r="O324" s="30">
        <v>170</v>
      </c>
      <c r="P324" s="28" t="s">
        <v>18</v>
      </c>
      <c r="Q324" s="3">
        <v>450</v>
      </c>
      <c r="R324" s="3" t="s">
        <v>18</v>
      </c>
      <c r="S324" s="3">
        <v>0</v>
      </c>
      <c r="T324" s="1" t="s">
        <v>18</v>
      </c>
      <c r="U324" s="47"/>
      <c r="V324" s="1">
        <f>O324+Q324+S324</f>
        <v>620</v>
      </c>
      <c r="W324" s="3">
        <v>0</v>
      </c>
      <c r="X324">
        <v>0</v>
      </c>
      <c r="Y324"/>
      <c r="Z324" s="52">
        <f>W324+X324+Y324</f>
        <v>0</v>
      </c>
      <c r="AA324" s="2">
        <f>I324+N324+V324+Z324</f>
        <v>620</v>
      </c>
    </row>
    <row r="325" spans="1:27">
      <c r="A325" s="3" t="s">
        <v>461</v>
      </c>
      <c r="B325" s="3">
        <v>1</v>
      </c>
      <c r="C325" s="3" t="s">
        <v>28</v>
      </c>
      <c r="D325" s="3" t="s">
        <v>29</v>
      </c>
      <c r="E325" s="3" t="s">
        <v>26</v>
      </c>
      <c r="F325" s="3"/>
      <c r="G325" s="9"/>
      <c r="H325" s="10"/>
      <c r="I325" s="9"/>
      <c r="J325" s="2"/>
      <c r="K325" s="2"/>
      <c r="L325" s="3"/>
      <c r="M325" s="3"/>
      <c r="N325" s="2"/>
      <c r="O325" s="28"/>
      <c r="P325" s="28"/>
      <c r="Q325" s="3">
        <v>0</v>
      </c>
      <c r="R325" s="3">
        <v>0</v>
      </c>
      <c r="S325" s="3">
        <v>0</v>
      </c>
      <c r="T325" s="1">
        <v>0</v>
      </c>
      <c r="U325" s="38">
        <v>0</v>
      </c>
      <c r="V325" s="1">
        <v>0</v>
      </c>
      <c r="W325" s="3">
        <v>2025</v>
      </c>
      <c r="X325">
        <v>0</v>
      </c>
      <c r="Y325" s="69">
        <v>0</v>
      </c>
      <c r="Z325" s="52">
        <f>W325+X325+Y325</f>
        <v>2025</v>
      </c>
      <c r="AA325" s="2">
        <f>I325+N325+V325+Z325</f>
        <v>2025</v>
      </c>
    </row>
    <row r="326" spans="1:27">
      <c r="A326" s="3" t="s">
        <v>462</v>
      </c>
      <c r="B326" s="3">
        <v>2</v>
      </c>
      <c r="C326" s="3" t="s">
        <v>24</v>
      </c>
      <c r="D326" s="3" t="s">
        <v>309</v>
      </c>
      <c r="E326" s="3" t="s">
        <v>26</v>
      </c>
      <c r="F326" s="23">
        <v>329</v>
      </c>
      <c r="G326" s="9">
        <v>0</v>
      </c>
      <c r="H326" s="10"/>
      <c r="I326" s="9">
        <f>F326+G326+H326</f>
        <v>329</v>
      </c>
      <c r="J326" s="2">
        <v>0</v>
      </c>
      <c r="K326" s="2">
        <v>0</v>
      </c>
      <c r="L326" s="28">
        <v>0</v>
      </c>
      <c r="M326" s="3">
        <v>0</v>
      </c>
      <c r="N326" s="2">
        <f>J326+K326+L326</f>
        <v>0</v>
      </c>
      <c r="O326" s="28">
        <v>0</v>
      </c>
      <c r="P326" s="28">
        <v>0</v>
      </c>
      <c r="Q326" s="3">
        <v>1670</v>
      </c>
      <c r="R326" s="3">
        <v>1670</v>
      </c>
      <c r="S326">
        <v>0</v>
      </c>
      <c r="T326" s="1">
        <v>0</v>
      </c>
      <c r="U326" s="33">
        <f>MAX(P326, R326, T326)</f>
        <v>1670</v>
      </c>
      <c r="V326" s="1">
        <f>O326+Q326+S326</f>
        <v>1670</v>
      </c>
      <c r="W326" s="3">
        <v>0</v>
      </c>
      <c r="X326" s="57">
        <v>0</v>
      </c>
      <c r="Y326">
        <v>0</v>
      </c>
      <c r="Z326" s="52">
        <f>W326+X326+Y326</f>
        <v>0</v>
      </c>
      <c r="AA326" s="2">
        <f>I326+N326+V326+Z326</f>
        <v>1999</v>
      </c>
    </row>
    <row r="327" spans="1:27">
      <c r="A327" s="4" t="s">
        <v>463</v>
      </c>
      <c r="B327" s="4">
        <v>2</v>
      </c>
      <c r="C327" s="4" t="s">
        <v>28</v>
      </c>
      <c r="D327" s="4" t="s">
        <v>108</v>
      </c>
      <c r="E327" s="3" t="s">
        <v>26</v>
      </c>
      <c r="F327" s="26">
        <v>881</v>
      </c>
      <c r="G327" s="12">
        <v>0</v>
      </c>
      <c r="H327" s="10">
        <v>0</v>
      </c>
      <c r="I327" s="9">
        <f>F327+G327+H327</f>
        <v>881</v>
      </c>
      <c r="J327" s="20">
        <v>0</v>
      </c>
      <c r="K327" s="20">
        <v>950</v>
      </c>
      <c r="L327" s="53">
        <v>0</v>
      </c>
      <c r="M327">
        <v>6</v>
      </c>
      <c r="N327" s="20">
        <f>J327+K327+L327</f>
        <v>950</v>
      </c>
      <c r="O327" s="28">
        <v>0</v>
      </c>
      <c r="P327" s="28">
        <v>0</v>
      </c>
      <c r="Q327" s="3">
        <v>0</v>
      </c>
      <c r="R327" s="3">
        <v>0</v>
      </c>
      <c r="S327" s="3">
        <v>0</v>
      </c>
      <c r="T327" s="1">
        <v>0</v>
      </c>
      <c r="U327" s="33">
        <f>MAX(P327, R327, T327)</f>
        <v>0</v>
      </c>
      <c r="V327" s="1">
        <f>O327+Q327+S327</f>
        <v>0</v>
      </c>
      <c r="W327" s="3">
        <v>0</v>
      </c>
      <c r="X327">
        <v>0</v>
      </c>
      <c r="Y327" s="69">
        <v>0</v>
      </c>
      <c r="Z327" s="52">
        <f>W327+X327+Y327</f>
        <v>0</v>
      </c>
      <c r="AA327" s="2">
        <f>I327+N327+V327+Z327</f>
        <v>1831</v>
      </c>
    </row>
    <row r="328" spans="1:27">
      <c r="A328" s="4" t="s">
        <v>464</v>
      </c>
      <c r="B328" s="4">
        <v>1</v>
      </c>
      <c r="C328" s="4" t="s">
        <v>212</v>
      </c>
      <c r="D328" s="4" t="s">
        <v>97</v>
      </c>
      <c r="E328" s="3" t="s">
        <v>26</v>
      </c>
      <c r="F328" s="26"/>
      <c r="G328" s="12"/>
      <c r="H328" s="10"/>
      <c r="I328" s="9"/>
      <c r="J328" s="20"/>
      <c r="K328" s="20"/>
      <c r="L328" s="3"/>
      <c r="M328" s="3"/>
      <c r="N328" s="20"/>
      <c r="O328" s="28"/>
      <c r="P328" s="28"/>
      <c r="Q328" s="3"/>
      <c r="R328" s="3"/>
      <c r="S328" s="3">
        <v>240</v>
      </c>
      <c r="T328" s="1">
        <v>240</v>
      </c>
      <c r="U328" s="33">
        <f>MAX(P328, R328, T328)</f>
        <v>240</v>
      </c>
      <c r="V328" s="1"/>
      <c r="W328" s="3">
        <v>0</v>
      </c>
      <c r="X328">
        <v>20</v>
      </c>
      <c r="Y328">
        <v>1739</v>
      </c>
      <c r="Z328" s="52">
        <f>W328+X328+Y328</f>
        <v>1759</v>
      </c>
      <c r="AA328" s="2">
        <f>I328+N328+V328+Z328</f>
        <v>1759</v>
      </c>
    </row>
    <row r="329" spans="1:27">
      <c r="A329" s="3" t="s">
        <v>465</v>
      </c>
      <c r="B329" s="3">
        <v>3</v>
      </c>
      <c r="C329" s="3" t="s">
        <v>212</v>
      </c>
      <c r="D329" s="3" t="s">
        <v>466</v>
      </c>
      <c r="E329" s="3" t="s">
        <v>26</v>
      </c>
      <c r="F329" s="3"/>
      <c r="G329" s="9"/>
      <c r="H329" s="10"/>
      <c r="I329" s="9"/>
      <c r="J329" s="2"/>
      <c r="K329" s="2"/>
      <c r="L329" s="3"/>
      <c r="M329" s="3"/>
      <c r="N329" s="2"/>
      <c r="O329" s="28"/>
      <c r="P329" s="28"/>
      <c r="Q329" s="3">
        <v>1709</v>
      </c>
      <c r="R329" s="3">
        <v>1709</v>
      </c>
      <c r="S329" s="3">
        <v>0</v>
      </c>
      <c r="T329" s="1">
        <v>0</v>
      </c>
      <c r="U329" s="33">
        <f>MAX(P329, R329, T329)</f>
        <v>1709</v>
      </c>
      <c r="V329" s="1">
        <f>O329+Q329+S329</f>
        <v>1709</v>
      </c>
      <c r="W329" s="3">
        <v>0</v>
      </c>
      <c r="X329">
        <v>0</v>
      </c>
      <c r="Y329">
        <v>0</v>
      </c>
      <c r="Z329" s="52">
        <f>W329+X329+Y329</f>
        <v>0</v>
      </c>
      <c r="AA329" s="2">
        <f>I329+N329+V329+Z329</f>
        <v>1709</v>
      </c>
    </row>
    <row r="330" spans="1:27">
      <c r="A330" s="3" t="s">
        <v>467</v>
      </c>
      <c r="B330" s="3">
        <v>3</v>
      </c>
      <c r="C330" s="3" t="s">
        <v>24</v>
      </c>
      <c r="D330" s="3" t="s">
        <v>69</v>
      </c>
      <c r="E330" s="3" t="s">
        <v>26</v>
      </c>
      <c r="F330" s="23">
        <v>1618</v>
      </c>
      <c r="G330" s="9">
        <v>0</v>
      </c>
      <c r="H330" s="10">
        <v>0</v>
      </c>
      <c r="I330" s="9">
        <f>F330+G330+H330</f>
        <v>1618</v>
      </c>
      <c r="J330" s="2">
        <v>0</v>
      </c>
      <c r="K330" s="2">
        <v>0</v>
      </c>
      <c r="L330" s="28">
        <v>0</v>
      </c>
      <c r="M330" s="3">
        <v>0</v>
      </c>
      <c r="N330" s="2">
        <f>J330+K330+L330</f>
        <v>0</v>
      </c>
      <c r="O330" s="28">
        <v>0</v>
      </c>
      <c r="P330" s="28">
        <v>0</v>
      </c>
      <c r="Q330" s="3">
        <v>0</v>
      </c>
      <c r="R330" s="3">
        <v>0</v>
      </c>
      <c r="S330" s="3">
        <v>0</v>
      </c>
      <c r="T330" s="1">
        <v>0</v>
      </c>
      <c r="U330" s="33">
        <f>MAX(P330, R330, T330)</f>
        <v>0</v>
      </c>
      <c r="V330" s="1">
        <f>O330+Q330+S330</f>
        <v>0</v>
      </c>
      <c r="W330" s="3">
        <v>0</v>
      </c>
      <c r="X330">
        <v>0</v>
      </c>
      <c r="Y330">
        <v>0</v>
      </c>
      <c r="Z330" s="52">
        <f>W330+X330+Y330</f>
        <v>0</v>
      </c>
      <c r="AA330" s="2">
        <f>I330+N330+V330+Z330</f>
        <v>1618</v>
      </c>
    </row>
    <row r="331" spans="1:27">
      <c r="A331" s="4" t="s">
        <v>468</v>
      </c>
      <c r="B331" s="4">
        <v>1</v>
      </c>
      <c r="C331" s="4" t="s">
        <v>28</v>
      </c>
      <c r="D331" s="4" t="s">
        <v>469</v>
      </c>
      <c r="E331" s="3" t="s">
        <v>26</v>
      </c>
      <c r="F331" s="26">
        <v>0</v>
      </c>
      <c r="G331" s="12">
        <v>0</v>
      </c>
      <c r="H331" s="19">
        <v>0</v>
      </c>
      <c r="I331" s="9">
        <v>0</v>
      </c>
      <c r="J331" s="20">
        <v>0</v>
      </c>
      <c r="K331" s="20">
        <v>0</v>
      </c>
      <c r="L331" s="28">
        <v>0</v>
      </c>
      <c r="M331" s="3">
        <v>0</v>
      </c>
      <c r="N331" s="20">
        <f>J331+K331+L331</f>
        <v>0</v>
      </c>
      <c r="O331" s="28">
        <v>0</v>
      </c>
      <c r="P331" s="28">
        <v>0</v>
      </c>
      <c r="Q331" s="3">
        <v>0</v>
      </c>
      <c r="R331" s="3">
        <v>0</v>
      </c>
      <c r="S331">
        <v>0</v>
      </c>
      <c r="T331" s="1">
        <v>0</v>
      </c>
      <c r="U331" s="33">
        <f>MAX(P331, R331, T331)</f>
        <v>0</v>
      </c>
      <c r="V331" s="1">
        <f>O331+Q331+S331</f>
        <v>0</v>
      </c>
      <c r="W331" s="3">
        <v>0</v>
      </c>
      <c r="X331">
        <v>1576</v>
      </c>
      <c r="Y331" s="69">
        <v>0</v>
      </c>
      <c r="Z331" s="52">
        <f>W331+X331+Y331</f>
        <v>1576</v>
      </c>
      <c r="AA331" s="2">
        <f>I331+N331+V331+Z331</f>
        <v>1576</v>
      </c>
    </row>
    <row r="332" spans="1:27" hidden="1">
      <c r="A332" s="3" t="s">
        <v>470</v>
      </c>
      <c r="B332" s="3">
        <v>3</v>
      </c>
      <c r="C332" s="3" t="s">
        <v>18</v>
      </c>
      <c r="D332" s="3" t="s">
        <v>471</v>
      </c>
      <c r="E332" s="4" t="s">
        <v>76</v>
      </c>
      <c r="F332" s="23">
        <v>13392.34</v>
      </c>
      <c r="G332" s="9">
        <v>8207</v>
      </c>
      <c r="H332" s="19">
        <v>5827</v>
      </c>
      <c r="I332" s="9">
        <f>F332+G332+H332</f>
        <v>27426.34</v>
      </c>
      <c r="J332" s="2">
        <v>802</v>
      </c>
      <c r="K332" s="2">
        <v>9254</v>
      </c>
      <c r="L332" s="3">
        <v>1300</v>
      </c>
      <c r="M332" s="3" t="s">
        <v>18</v>
      </c>
      <c r="N332" s="2">
        <f>J332+K332+L332</f>
        <v>11356</v>
      </c>
      <c r="O332" s="30">
        <v>0</v>
      </c>
      <c r="P332" s="28" t="s">
        <v>18</v>
      </c>
      <c r="Q332" s="3">
        <v>6208</v>
      </c>
      <c r="R332" s="3" t="s">
        <v>18</v>
      </c>
      <c r="S332" s="3">
        <v>338</v>
      </c>
      <c r="T332" s="1" t="s">
        <v>18</v>
      </c>
      <c r="U332" s="1"/>
      <c r="V332" s="1">
        <f>O332+Q332+S332</f>
        <v>6546</v>
      </c>
      <c r="W332" s="3">
        <v>11732</v>
      </c>
      <c r="X332">
        <v>9303</v>
      </c>
      <c r="Y332">
        <v>5467</v>
      </c>
      <c r="Z332" s="52">
        <f>W332+X332+Y332</f>
        <v>26502</v>
      </c>
      <c r="AA332" s="2">
        <f>I332+N332+V332+Z332</f>
        <v>71830.34</v>
      </c>
    </row>
    <row r="333" spans="1:27" hidden="1">
      <c r="A333" s="3" t="s">
        <v>472</v>
      </c>
      <c r="B333" s="3">
        <v>3</v>
      </c>
      <c r="C333" s="3" t="s">
        <v>18</v>
      </c>
      <c r="D333" s="3" t="s">
        <v>471</v>
      </c>
      <c r="E333" s="4" t="s">
        <v>76</v>
      </c>
      <c r="F333" s="23">
        <v>1915</v>
      </c>
      <c r="G333" s="51">
        <v>458</v>
      </c>
      <c r="H333" s="73">
        <v>5368</v>
      </c>
      <c r="I333" s="16">
        <f>F333+G333+H333</f>
        <v>7741</v>
      </c>
      <c r="J333" s="2">
        <v>1596</v>
      </c>
      <c r="K333" s="2">
        <v>2865</v>
      </c>
      <c r="L333" s="3">
        <v>2113</v>
      </c>
      <c r="M333" s="3" t="s">
        <v>18</v>
      </c>
      <c r="N333" s="2">
        <f>J333+K333+L333</f>
        <v>6574</v>
      </c>
      <c r="O333" s="30">
        <v>1032</v>
      </c>
      <c r="P333" s="28" t="s">
        <v>18</v>
      </c>
      <c r="Q333" s="3">
        <v>847</v>
      </c>
      <c r="R333" s="3" t="s">
        <v>18</v>
      </c>
      <c r="S333" s="3">
        <v>4727</v>
      </c>
      <c r="T333" s="1" t="s">
        <v>18</v>
      </c>
      <c r="U333" s="47"/>
      <c r="V333" s="1">
        <f>O333+Q333+S333</f>
        <v>6606</v>
      </c>
      <c r="W333" s="3">
        <v>2727</v>
      </c>
      <c r="X333">
        <v>8708</v>
      </c>
      <c r="Y333"/>
      <c r="Z333" s="52">
        <f>W333+X333+Y333</f>
        <v>11435</v>
      </c>
      <c r="AA333" s="2">
        <f>I333+N333+V333+Z333</f>
        <v>32356</v>
      </c>
    </row>
    <row r="334" spans="1:27" hidden="1">
      <c r="A334" s="3" t="s">
        <v>473</v>
      </c>
      <c r="B334" s="3">
        <v>3</v>
      </c>
      <c r="C334" s="3" t="s">
        <v>18</v>
      </c>
      <c r="D334" s="3" t="s">
        <v>471</v>
      </c>
      <c r="E334" s="4" t="s">
        <v>76</v>
      </c>
      <c r="F334" s="23">
        <v>0</v>
      </c>
      <c r="G334" s="9">
        <v>2933</v>
      </c>
      <c r="H334" s="17">
        <v>390</v>
      </c>
      <c r="I334" s="9">
        <f>F334+G334+H334</f>
        <v>3323</v>
      </c>
      <c r="J334" s="2">
        <v>373</v>
      </c>
      <c r="K334" s="2">
        <v>881</v>
      </c>
      <c r="L334" s="3">
        <v>820</v>
      </c>
      <c r="M334" s="3" t="s">
        <v>18</v>
      </c>
      <c r="N334" s="2">
        <f>J334+K334+L334</f>
        <v>2074</v>
      </c>
      <c r="O334" s="30">
        <v>1379</v>
      </c>
      <c r="P334" s="28" t="s">
        <v>18</v>
      </c>
      <c r="Q334" s="3">
        <v>1179</v>
      </c>
      <c r="R334" s="3" t="s">
        <v>18</v>
      </c>
      <c r="S334" s="3">
        <v>2086</v>
      </c>
      <c r="T334" s="1" t="s">
        <v>18</v>
      </c>
      <c r="U334" s="1"/>
      <c r="V334" s="1">
        <f>O334+Q334+S334</f>
        <v>4644</v>
      </c>
      <c r="W334" s="3">
        <v>3890</v>
      </c>
      <c r="X334">
        <v>1796</v>
      </c>
      <c r="Y334">
        <v>300</v>
      </c>
      <c r="Z334" s="52">
        <f>W334+X334+Y334</f>
        <v>5986</v>
      </c>
      <c r="AA334" s="2">
        <f>I334+N334+V334+Z334</f>
        <v>16027</v>
      </c>
    </row>
    <row r="335" spans="1:27" hidden="1">
      <c r="A335" s="3" t="s">
        <v>474</v>
      </c>
      <c r="B335" s="3">
        <v>3</v>
      </c>
      <c r="C335" s="3" t="s">
        <v>18</v>
      </c>
      <c r="D335" s="3" t="s">
        <v>471</v>
      </c>
      <c r="E335" s="4" t="s">
        <v>76</v>
      </c>
      <c r="F335" s="23">
        <v>0</v>
      </c>
      <c r="G335" s="9">
        <v>0</v>
      </c>
      <c r="H335" s="17">
        <v>0</v>
      </c>
      <c r="I335" s="9">
        <f>F335+G335+H335</f>
        <v>0</v>
      </c>
      <c r="J335" s="2">
        <v>0</v>
      </c>
      <c r="K335" s="2">
        <v>315</v>
      </c>
      <c r="L335" s="3">
        <v>0</v>
      </c>
      <c r="M335" s="3" t="s">
        <v>18</v>
      </c>
      <c r="N335" s="2">
        <f>J335+K335+L335</f>
        <v>315</v>
      </c>
      <c r="O335" s="30">
        <v>0</v>
      </c>
      <c r="P335" s="28" t="s">
        <v>18</v>
      </c>
      <c r="Q335" s="3">
        <v>0</v>
      </c>
      <c r="R335" s="3" t="s">
        <v>18</v>
      </c>
      <c r="S335" s="3">
        <v>0</v>
      </c>
      <c r="T335" s="1" t="s">
        <v>18</v>
      </c>
      <c r="U335" s="47"/>
      <c r="V335" s="1">
        <f>O335+Q335+S335</f>
        <v>0</v>
      </c>
      <c r="W335" s="3">
        <v>0</v>
      </c>
      <c r="X335">
        <v>0</v>
      </c>
      <c r="Y335"/>
      <c r="Z335" s="52">
        <f>W335+X335+Y335</f>
        <v>0</v>
      </c>
      <c r="AA335" s="2">
        <f>I335+N335+V335+Z335</f>
        <v>315</v>
      </c>
    </row>
    <row r="336" spans="1:27">
      <c r="A336" s="4" t="s">
        <v>475</v>
      </c>
      <c r="B336" s="4">
        <v>2</v>
      </c>
      <c r="C336" s="4" t="s">
        <v>28</v>
      </c>
      <c r="D336" s="4" t="s">
        <v>108</v>
      </c>
      <c r="E336" s="3" t="s">
        <v>26</v>
      </c>
      <c r="F336" s="26">
        <v>0</v>
      </c>
      <c r="G336" s="12">
        <v>0</v>
      </c>
      <c r="H336" s="17">
        <v>0</v>
      </c>
      <c r="I336" s="9">
        <f>F336+G336+H336</f>
        <v>0</v>
      </c>
      <c r="J336" s="20">
        <v>0</v>
      </c>
      <c r="K336" s="20">
        <v>0</v>
      </c>
      <c r="L336" s="28">
        <v>0</v>
      </c>
      <c r="M336" s="3">
        <v>2</v>
      </c>
      <c r="N336" s="20">
        <f>J336+K336+L336</f>
        <v>0</v>
      </c>
      <c r="O336" s="28">
        <v>0</v>
      </c>
      <c r="P336" s="28">
        <v>0</v>
      </c>
      <c r="Q336" s="3">
        <v>0</v>
      </c>
      <c r="R336">
        <v>0</v>
      </c>
      <c r="S336" s="3">
        <v>0</v>
      </c>
      <c r="T336" s="1">
        <v>0</v>
      </c>
      <c r="U336" s="38">
        <f>MAX(P336, R336, T336)</f>
        <v>0</v>
      </c>
      <c r="V336" s="1">
        <f>O336+Q336+S336</f>
        <v>0</v>
      </c>
      <c r="W336" s="3">
        <v>850</v>
      </c>
      <c r="X336">
        <v>0</v>
      </c>
      <c r="Y336" s="69">
        <v>682</v>
      </c>
      <c r="Z336" s="52">
        <f>W336+X336+Y336</f>
        <v>1532</v>
      </c>
      <c r="AA336" s="2">
        <f>I336+N336+V336+Z336</f>
        <v>1532</v>
      </c>
    </row>
    <row r="337" spans="1:27">
      <c r="A337" s="4" t="s">
        <v>476</v>
      </c>
      <c r="B337" s="4">
        <v>1</v>
      </c>
      <c r="C337" s="4" t="s">
        <v>28</v>
      </c>
      <c r="D337" s="4" t="s">
        <v>214</v>
      </c>
      <c r="E337" s="3" t="s">
        <v>26</v>
      </c>
      <c r="F337" s="26">
        <v>0</v>
      </c>
      <c r="G337" s="12">
        <v>0</v>
      </c>
      <c r="H337" s="10">
        <v>0</v>
      </c>
      <c r="I337" s="9">
        <v>0</v>
      </c>
      <c r="J337" s="20">
        <v>0</v>
      </c>
      <c r="K337" s="20">
        <v>0</v>
      </c>
      <c r="L337" s="28">
        <v>0</v>
      </c>
      <c r="M337" s="3">
        <v>0</v>
      </c>
      <c r="N337" s="20">
        <v>0</v>
      </c>
      <c r="O337" s="28">
        <v>0</v>
      </c>
      <c r="P337" s="28">
        <v>0</v>
      </c>
      <c r="Q337" s="3">
        <v>5883</v>
      </c>
      <c r="R337">
        <v>3943</v>
      </c>
      <c r="S337" s="3">
        <v>1282</v>
      </c>
      <c r="T337" s="1">
        <v>707</v>
      </c>
      <c r="U337" s="38">
        <f>MAX(P337, R337, T337)</f>
        <v>3943</v>
      </c>
      <c r="V337" s="1"/>
      <c r="W337" s="3">
        <v>905</v>
      </c>
      <c r="Y337" s="53">
        <v>590</v>
      </c>
      <c r="Z337" s="52">
        <f>W337+X337+Y337</f>
        <v>1495</v>
      </c>
      <c r="AA337" s="2">
        <f>I337+N337+V337+Z337</f>
        <v>1495</v>
      </c>
    </row>
    <row r="338" spans="1:27">
      <c r="A338" s="4" t="s">
        <v>477</v>
      </c>
      <c r="B338" s="4">
        <v>2</v>
      </c>
      <c r="C338" s="4" t="s">
        <v>28</v>
      </c>
      <c r="D338" s="4" t="s">
        <v>156</v>
      </c>
      <c r="E338" s="3" t="s">
        <v>26</v>
      </c>
      <c r="F338" s="26">
        <v>0</v>
      </c>
      <c r="G338" s="12">
        <v>836</v>
      </c>
      <c r="H338" s="10">
        <v>0</v>
      </c>
      <c r="I338" s="9">
        <f>F338+G338+H338</f>
        <v>836</v>
      </c>
      <c r="J338" s="20">
        <v>0</v>
      </c>
      <c r="K338" s="20">
        <v>0</v>
      </c>
      <c r="L338" s="28">
        <v>599</v>
      </c>
      <c r="M338" s="3">
        <v>1</v>
      </c>
      <c r="N338" s="20">
        <f>J338+K338+L338</f>
        <v>599</v>
      </c>
      <c r="O338" s="28">
        <v>0</v>
      </c>
      <c r="P338" s="28">
        <v>0</v>
      </c>
      <c r="Q338" s="3">
        <v>0</v>
      </c>
      <c r="R338" s="3">
        <v>0</v>
      </c>
      <c r="S338" s="3">
        <v>0</v>
      </c>
      <c r="T338" s="1">
        <v>0</v>
      </c>
      <c r="U338" s="38">
        <f>MAX(P338, R338, T338)</f>
        <v>0</v>
      </c>
      <c r="V338" s="1">
        <f>O338+Q338+S338</f>
        <v>0</v>
      </c>
      <c r="W338" s="3">
        <v>0</v>
      </c>
      <c r="X338">
        <v>0</v>
      </c>
      <c r="Y338" s="69">
        <v>0</v>
      </c>
      <c r="Z338" s="52">
        <f>W338+X338+Y338</f>
        <v>0</v>
      </c>
      <c r="AA338" s="2">
        <f>I338+N338+V338+Z338</f>
        <v>1435</v>
      </c>
    </row>
    <row r="339" spans="1:27">
      <c r="A339" s="3" t="s">
        <v>478</v>
      </c>
      <c r="B339" s="3">
        <v>4</v>
      </c>
      <c r="C339" s="3" t="s">
        <v>24</v>
      </c>
      <c r="D339" s="3" t="s">
        <v>219</v>
      </c>
      <c r="E339" s="3" t="s">
        <v>26</v>
      </c>
      <c r="F339" s="23">
        <v>0</v>
      </c>
      <c r="G339" s="9">
        <v>520</v>
      </c>
      <c r="H339" s="10">
        <v>455</v>
      </c>
      <c r="I339" s="9">
        <f>F339+G339+H339</f>
        <v>975</v>
      </c>
      <c r="J339" s="2">
        <v>0</v>
      </c>
      <c r="K339" s="2">
        <v>0</v>
      </c>
      <c r="L339" s="28">
        <v>0</v>
      </c>
      <c r="M339" s="3">
        <v>0</v>
      </c>
      <c r="N339" s="2">
        <f>J339+K339+L339</f>
        <v>0</v>
      </c>
      <c r="O339" s="28">
        <v>0</v>
      </c>
      <c r="P339" s="28">
        <v>0</v>
      </c>
      <c r="Q339" s="3">
        <v>450</v>
      </c>
      <c r="R339">
        <v>450</v>
      </c>
      <c r="S339" s="3">
        <v>0</v>
      </c>
      <c r="T339" s="1">
        <v>0</v>
      </c>
      <c r="U339" s="38">
        <f>MAX(P339, R339, T339)</f>
        <v>450</v>
      </c>
      <c r="V339" s="1">
        <f>O339+Q339+S339</f>
        <v>450</v>
      </c>
      <c r="W339" s="3">
        <v>0</v>
      </c>
      <c r="X339">
        <v>0</v>
      </c>
      <c r="Y339">
        <v>0</v>
      </c>
      <c r="Z339" s="52">
        <f>W339+X339+Y339</f>
        <v>0</v>
      </c>
      <c r="AA339" s="2">
        <f>I339+N339+V339+Z339</f>
        <v>1425</v>
      </c>
    </row>
    <row r="340" spans="1:27">
      <c r="A340" s="6" t="s">
        <v>479</v>
      </c>
      <c r="B340" s="3">
        <v>1</v>
      </c>
      <c r="C340" s="3" t="s">
        <v>28</v>
      </c>
      <c r="D340" s="3" t="s">
        <v>54</v>
      </c>
      <c r="E340" s="3" t="s">
        <v>26</v>
      </c>
      <c r="F340" s="23">
        <v>0</v>
      </c>
      <c r="G340" s="9">
        <v>0</v>
      </c>
      <c r="H340" s="9">
        <v>0</v>
      </c>
      <c r="I340" s="9">
        <v>0</v>
      </c>
      <c r="J340" s="2">
        <v>0</v>
      </c>
      <c r="K340" s="2">
        <v>0</v>
      </c>
      <c r="L340" s="28">
        <v>0</v>
      </c>
      <c r="M340" s="3">
        <v>0</v>
      </c>
      <c r="N340" s="2">
        <v>0</v>
      </c>
      <c r="O340" s="28">
        <v>0</v>
      </c>
      <c r="P340" s="28">
        <v>0</v>
      </c>
      <c r="Q340" s="3">
        <v>1391</v>
      </c>
      <c r="R340" s="3">
        <v>929</v>
      </c>
      <c r="S340" s="3">
        <v>0</v>
      </c>
      <c r="T340" s="1">
        <v>0</v>
      </c>
      <c r="U340" s="38">
        <f>MAX(P340, R340, T340)</f>
        <v>929</v>
      </c>
      <c r="V340" s="1">
        <f>O340+Q340+S340</f>
        <v>1391</v>
      </c>
      <c r="W340" s="3">
        <v>0</v>
      </c>
      <c r="X340">
        <v>0</v>
      </c>
      <c r="Y340" s="69">
        <v>0</v>
      </c>
      <c r="Z340" s="52">
        <f>W340+X340+Y340</f>
        <v>0</v>
      </c>
      <c r="AA340" s="2">
        <f>I340+N340+V340+Z340</f>
        <v>1391</v>
      </c>
    </row>
    <row r="341" spans="1:27">
      <c r="A341" s="4" t="s">
        <v>480</v>
      </c>
      <c r="B341" s="4">
        <v>3</v>
      </c>
      <c r="C341" s="4" t="s">
        <v>28</v>
      </c>
      <c r="D341" s="4" t="s">
        <v>122</v>
      </c>
      <c r="E341" s="3" t="s">
        <v>26</v>
      </c>
      <c r="F341" s="26">
        <v>0</v>
      </c>
      <c r="G341" s="12">
        <v>0</v>
      </c>
      <c r="H341" s="10">
        <v>0</v>
      </c>
      <c r="I341" s="9">
        <v>0</v>
      </c>
      <c r="J341" s="20">
        <v>0</v>
      </c>
      <c r="K341" s="20">
        <v>0</v>
      </c>
      <c r="L341" s="28">
        <v>0</v>
      </c>
      <c r="M341" s="3">
        <v>0</v>
      </c>
      <c r="N341" s="20">
        <f>J341+K341+L341</f>
        <v>0</v>
      </c>
      <c r="O341" s="28">
        <v>1240</v>
      </c>
      <c r="P341" s="28">
        <v>700</v>
      </c>
      <c r="Q341" s="3">
        <v>0</v>
      </c>
      <c r="R341" s="3">
        <v>0</v>
      </c>
      <c r="S341" s="3">
        <v>0</v>
      </c>
      <c r="T341" s="1">
        <v>0</v>
      </c>
      <c r="U341" s="38">
        <f>MAX(P341, R341, T341)</f>
        <v>700</v>
      </c>
      <c r="V341" s="1">
        <f>O341+Q341+S341</f>
        <v>1240</v>
      </c>
      <c r="W341" s="3">
        <v>0</v>
      </c>
      <c r="X341">
        <v>0</v>
      </c>
      <c r="Y341" s="69">
        <v>0</v>
      </c>
      <c r="Z341" s="52">
        <f>W341+X341+Y341</f>
        <v>0</v>
      </c>
      <c r="AA341" s="2">
        <f>I341+N341+V341+Z341</f>
        <v>1240</v>
      </c>
    </row>
    <row r="342" spans="1:27">
      <c r="A342" s="3" t="s">
        <v>481</v>
      </c>
      <c r="B342" s="4">
        <v>4</v>
      </c>
      <c r="C342" s="4" t="s">
        <v>24</v>
      </c>
      <c r="D342" s="4" t="s">
        <v>396</v>
      </c>
      <c r="E342" s="3" t="s">
        <v>26</v>
      </c>
      <c r="F342" s="26">
        <v>510</v>
      </c>
      <c r="G342" s="12">
        <v>350</v>
      </c>
      <c r="H342" s="10">
        <v>0</v>
      </c>
      <c r="I342" s="9">
        <f>F342+G342+H342</f>
        <v>860</v>
      </c>
      <c r="J342" s="2">
        <v>350</v>
      </c>
      <c r="K342" s="2">
        <v>0</v>
      </c>
      <c r="L342" s="28">
        <v>0</v>
      </c>
      <c r="M342" s="3">
        <v>1</v>
      </c>
      <c r="N342" s="2">
        <f>J342+K342+L342</f>
        <v>350</v>
      </c>
      <c r="O342" s="28">
        <v>0</v>
      </c>
      <c r="P342" s="28">
        <v>0</v>
      </c>
      <c r="Q342" s="3">
        <v>0</v>
      </c>
      <c r="R342" s="3">
        <v>0</v>
      </c>
      <c r="S342">
        <v>0</v>
      </c>
      <c r="T342" s="1">
        <v>0</v>
      </c>
      <c r="U342" s="33">
        <f>MAX(P342, R342, T342)</f>
        <v>0</v>
      </c>
      <c r="V342" s="1">
        <f>O342+Q342+S342</f>
        <v>0</v>
      </c>
      <c r="W342" s="3">
        <v>0</v>
      </c>
      <c r="X342" s="57">
        <v>0</v>
      </c>
      <c r="Y342">
        <v>0</v>
      </c>
      <c r="Z342" s="52">
        <f>W342+X342+Y342</f>
        <v>0</v>
      </c>
      <c r="AA342" s="2">
        <f>I342+N342+V342+Z342</f>
        <v>1210</v>
      </c>
    </row>
    <row r="343" spans="1:27">
      <c r="A343" s="3" t="s">
        <v>482</v>
      </c>
      <c r="B343" s="3">
        <v>1</v>
      </c>
      <c r="C343" s="3" t="s">
        <v>24</v>
      </c>
      <c r="D343" s="3" t="s">
        <v>136</v>
      </c>
      <c r="E343" s="3" t="s">
        <v>26</v>
      </c>
      <c r="F343" s="23">
        <v>0</v>
      </c>
      <c r="G343" s="9">
        <v>60</v>
      </c>
      <c r="H343" s="10"/>
      <c r="I343" s="9">
        <f>F343+G343+H343</f>
        <v>60</v>
      </c>
      <c r="J343" s="2">
        <v>0</v>
      </c>
      <c r="K343" s="2">
        <v>308</v>
      </c>
      <c r="L343" s="53">
        <v>0</v>
      </c>
      <c r="M343">
        <v>0</v>
      </c>
      <c r="N343" s="2">
        <f>J343+K343+L343</f>
        <v>308</v>
      </c>
      <c r="O343" s="28">
        <v>0</v>
      </c>
      <c r="P343" s="28">
        <v>0</v>
      </c>
      <c r="Q343" s="3">
        <v>0</v>
      </c>
      <c r="R343" s="3"/>
      <c r="S343" s="3">
        <v>0</v>
      </c>
      <c r="T343" s="1">
        <v>0</v>
      </c>
      <c r="U343" s="38">
        <f>MAX(P343, R343, T343)</f>
        <v>0</v>
      </c>
      <c r="V343" s="1">
        <f>O343+Q343+S343</f>
        <v>0</v>
      </c>
      <c r="W343" s="3">
        <v>0</v>
      </c>
      <c r="X343" s="58">
        <v>425</v>
      </c>
      <c r="Y343">
        <v>323</v>
      </c>
      <c r="Z343" s="52">
        <f>W343+X343+Y343</f>
        <v>748</v>
      </c>
      <c r="AA343" s="2">
        <f>I343+N343+V343+Z343</f>
        <v>1116</v>
      </c>
    </row>
    <row r="344" spans="1:27" hidden="1">
      <c r="A344" s="3" t="s">
        <v>483</v>
      </c>
      <c r="B344" s="3">
        <v>3</v>
      </c>
      <c r="C344" s="3" t="s">
        <v>18</v>
      </c>
      <c r="D344" s="3" t="s">
        <v>484</v>
      </c>
      <c r="E344" s="3" t="s">
        <v>76</v>
      </c>
      <c r="F344" s="23">
        <v>2335</v>
      </c>
      <c r="G344" s="9">
        <v>0</v>
      </c>
      <c r="H344" s="10">
        <v>14515</v>
      </c>
      <c r="I344" s="9">
        <f>F344+G344+H344</f>
        <v>16850</v>
      </c>
      <c r="J344" s="2">
        <v>3165</v>
      </c>
      <c r="K344" s="2">
        <v>10890</v>
      </c>
      <c r="L344" s="3">
        <v>400</v>
      </c>
      <c r="M344" s="3" t="s">
        <v>18</v>
      </c>
      <c r="N344" s="2">
        <f>J344+K344+L344</f>
        <v>14455</v>
      </c>
      <c r="O344" s="28">
        <v>6025</v>
      </c>
      <c r="P344" s="28" t="s">
        <v>18</v>
      </c>
      <c r="Q344" s="3">
        <v>7135</v>
      </c>
      <c r="R344" s="3" t="s">
        <v>18</v>
      </c>
      <c r="S344" s="3">
        <v>355</v>
      </c>
      <c r="T344" s="1" t="s">
        <v>18</v>
      </c>
      <c r="U344" s="1"/>
      <c r="V344" s="1">
        <f>O344+Q344+S344</f>
        <v>13515</v>
      </c>
      <c r="W344" s="3">
        <v>5010</v>
      </c>
      <c r="X344">
        <v>3230</v>
      </c>
      <c r="Y344">
        <v>10852</v>
      </c>
      <c r="Z344" s="52">
        <f>W344+X344+Y344</f>
        <v>19092</v>
      </c>
      <c r="AA344" s="2">
        <f>I344+N344+V344+Z344</f>
        <v>63912</v>
      </c>
    </row>
    <row r="345" spans="1:27" hidden="1">
      <c r="A345" s="3" t="s">
        <v>485</v>
      </c>
      <c r="B345" s="3">
        <v>3</v>
      </c>
      <c r="C345" s="3" t="s">
        <v>18</v>
      </c>
      <c r="D345" s="3" t="s">
        <v>484</v>
      </c>
      <c r="E345" s="3" t="s">
        <v>76</v>
      </c>
      <c r="F345" s="23">
        <v>7343</v>
      </c>
      <c r="G345" s="9">
        <v>1652</v>
      </c>
      <c r="H345" s="10">
        <v>596</v>
      </c>
      <c r="I345" s="9">
        <f>F345+G345+H345</f>
        <v>9591</v>
      </c>
      <c r="J345" s="2">
        <v>3117</v>
      </c>
      <c r="K345" s="2">
        <v>2855</v>
      </c>
      <c r="L345" s="3">
        <v>1433</v>
      </c>
      <c r="M345" s="3" t="s">
        <v>18</v>
      </c>
      <c r="N345" s="2">
        <f>J345+K345+L345</f>
        <v>7405</v>
      </c>
      <c r="O345" s="28">
        <v>2111</v>
      </c>
      <c r="P345" s="28" t="s">
        <v>18</v>
      </c>
      <c r="Q345" s="3">
        <v>860</v>
      </c>
      <c r="R345" s="3" t="s">
        <v>18</v>
      </c>
      <c r="S345">
        <v>3815</v>
      </c>
      <c r="T345" s="1" t="s">
        <v>18</v>
      </c>
      <c r="U345" s="1"/>
      <c r="V345" s="1">
        <f>O345+Q345+S345</f>
        <v>6786</v>
      </c>
      <c r="W345" s="3">
        <v>2139</v>
      </c>
      <c r="X345">
        <v>1262</v>
      </c>
      <c r="Y345">
        <v>1450</v>
      </c>
      <c r="Z345" s="52">
        <f>W345+X345+Y345</f>
        <v>4851</v>
      </c>
      <c r="AA345" s="2">
        <f>I345+N345+V345+Z345</f>
        <v>28633</v>
      </c>
    </row>
    <row r="346" spans="1:27" hidden="1">
      <c r="A346" s="3" t="s">
        <v>486</v>
      </c>
      <c r="B346" s="3">
        <v>3</v>
      </c>
      <c r="C346" s="3" t="s">
        <v>18</v>
      </c>
      <c r="D346" s="3" t="s">
        <v>484</v>
      </c>
      <c r="E346" s="3" t="s">
        <v>76</v>
      </c>
      <c r="F346" s="23">
        <v>4640</v>
      </c>
      <c r="G346" s="9">
        <v>0</v>
      </c>
      <c r="H346" s="10">
        <v>2171</v>
      </c>
      <c r="I346" s="9">
        <f>F346+G346+H346</f>
        <v>6811</v>
      </c>
      <c r="J346" s="2">
        <v>1255</v>
      </c>
      <c r="K346" s="2">
        <v>965</v>
      </c>
      <c r="L346" s="3">
        <v>1275</v>
      </c>
      <c r="M346" s="3" t="s">
        <v>18</v>
      </c>
      <c r="N346" s="2">
        <f>J346+K346+L346</f>
        <v>3495</v>
      </c>
      <c r="O346" s="28">
        <v>133</v>
      </c>
      <c r="P346" s="28" t="s">
        <v>18</v>
      </c>
      <c r="Q346" s="3">
        <v>4935</v>
      </c>
      <c r="R346" s="3" t="s">
        <v>18</v>
      </c>
      <c r="S346" s="3">
        <v>755</v>
      </c>
      <c r="T346" s="1" t="s">
        <v>18</v>
      </c>
      <c r="U346" s="47"/>
      <c r="V346" s="1">
        <f>O346+Q346+S346</f>
        <v>5823</v>
      </c>
      <c r="W346" s="3">
        <v>470</v>
      </c>
      <c r="X346">
        <v>470</v>
      </c>
      <c r="Y346">
        <v>1680</v>
      </c>
      <c r="Z346" s="52">
        <f>W346+X346+Y346</f>
        <v>2620</v>
      </c>
      <c r="AA346" s="2">
        <f>I346+N346+V346+Z346</f>
        <v>18749</v>
      </c>
    </row>
    <row r="347" spans="1:27" hidden="1">
      <c r="A347" s="3" t="s">
        <v>487</v>
      </c>
      <c r="B347" s="3">
        <v>3</v>
      </c>
      <c r="C347" s="3" t="s">
        <v>18</v>
      </c>
      <c r="D347" s="3" t="s">
        <v>484</v>
      </c>
      <c r="E347" s="3" t="s">
        <v>76</v>
      </c>
      <c r="F347" s="23">
        <v>1500</v>
      </c>
      <c r="G347" s="9">
        <v>395</v>
      </c>
      <c r="H347" s="10">
        <v>3825</v>
      </c>
      <c r="I347" s="9">
        <f>F347+G347+H347</f>
        <v>5720</v>
      </c>
      <c r="J347" s="2">
        <v>1545</v>
      </c>
      <c r="K347" s="2">
        <v>1715</v>
      </c>
      <c r="L347" s="3">
        <v>1620</v>
      </c>
      <c r="M347" s="3" t="s">
        <v>18</v>
      </c>
      <c r="N347" s="2">
        <f>J347+K347+L347</f>
        <v>4880</v>
      </c>
      <c r="O347" s="28">
        <v>1304</v>
      </c>
      <c r="P347" s="28" t="s">
        <v>18</v>
      </c>
      <c r="Q347" s="3">
        <v>0</v>
      </c>
      <c r="R347" s="3" t="s">
        <v>18</v>
      </c>
      <c r="S347" s="3">
        <v>2785</v>
      </c>
      <c r="T347" s="1" t="s">
        <v>18</v>
      </c>
      <c r="U347" s="47"/>
      <c r="V347" s="1">
        <f>O347+Q347+S347</f>
        <v>4089</v>
      </c>
      <c r="W347" s="3">
        <v>0</v>
      </c>
      <c r="X347">
        <v>1525</v>
      </c>
      <c r="Y347">
        <v>315</v>
      </c>
      <c r="Z347" s="52">
        <f>W347+X347+Y347</f>
        <v>1840</v>
      </c>
      <c r="AA347" s="2">
        <f>I347+N347+V347+Z347</f>
        <v>16529</v>
      </c>
    </row>
    <row r="348" spans="1:27" hidden="1">
      <c r="A348" s="3" t="s">
        <v>488</v>
      </c>
      <c r="B348" s="3">
        <v>3</v>
      </c>
      <c r="C348" s="3" t="s">
        <v>18</v>
      </c>
      <c r="D348" s="3" t="s">
        <v>484</v>
      </c>
      <c r="E348" s="3" t="s">
        <v>76</v>
      </c>
      <c r="F348" s="23">
        <v>0</v>
      </c>
      <c r="G348" s="9">
        <v>0</v>
      </c>
      <c r="H348" s="10">
        <v>0</v>
      </c>
      <c r="I348" s="9">
        <f>F348+G348+H348</f>
        <v>0</v>
      </c>
      <c r="J348" s="2">
        <v>0</v>
      </c>
      <c r="K348" s="2">
        <v>390</v>
      </c>
      <c r="L348" s="3">
        <v>0</v>
      </c>
      <c r="M348" s="3" t="s">
        <v>18</v>
      </c>
      <c r="N348" s="2">
        <f>J348+K348+L348</f>
        <v>390</v>
      </c>
      <c r="O348" s="28">
        <v>0</v>
      </c>
      <c r="P348" s="28" t="s">
        <v>18</v>
      </c>
      <c r="Q348" s="3">
        <v>0</v>
      </c>
      <c r="R348" s="3" t="s">
        <v>18</v>
      </c>
      <c r="S348" s="3">
        <v>0</v>
      </c>
      <c r="T348" s="1" t="s">
        <v>18</v>
      </c>
      <c r="U348" s="47"/>
      <c r="V348" s="1">
        <f>O348+Q348+S348</f>
        <v>0</v>
      </c>
      <c r="W348" s="3">
        <v>0</v>
      </c>
      <c r="X348">
        <v>0</v>
      </c>
      <c r="Y348"/>
      <c r="Z348" s="52">
        <f>W348+X348+Y348</f>
        <v>0</v>
      </c>
      <c r="AA348" s="2">
        <f>I348+N348+V348+Z348</f>
        <v>390</v>
      </c>
    </row>
    <row r="349" spans="1:27">
      <c r="A349" s="3" t="s">
        <v>489</v>
      </c>
      <c r="B349" s="3">
        <v>1</v>
      </c>
      <c r="C349" s="3" t="s">
        <v>212</v>
      </c>
      <c r="D349" s="3" t="s">
        <v>158</v>
      </c>
      <c r="E349" s="3" t="s">
        <v>26</v>
      </c>
      <c r="F349" s="72"/>
      <c r="G349" s="9"/>
      <c r="H349" s="10"/>
      <c r="I349" s="9"/>
      <c r="J349" s="2"/>
      <c r="K349" s="2"/>
      <c r="L349" s="28"/>
      <c r="N349" s="2"/>
      <c r="O349" s="28"/>
      <c r="P349" s="28"/>
      <c r="T349" s="1"/>
      <c r="U349" s="38"/>
      <c r="V349" s="1"/>
      <c r="W349" s="3"/>
      <c r="X349">
        <v>1049</v>
      </c>
      <c r="Y349">
        <v>17</v>
      </c>
      <c r="Z349" s="52">
        <f>W349+X349+Y349</f>
        <v>1066</v>
      </c>
      <c r="AA349" s="2">
        <f>I349+N349+V349+Z349</f>
        <v>1066</v>
      </c>
    </row>
    <row r="350" spans="1:27">
      <c r="A350" s="4" t="s">
        <v>490</v>
      </c>
      <c r="B350" s="4">
        <v>3</v>
      </c>
      <c r="C350" s="4" t="s">
        <v>28</v>
      </c>
      <c r="D350" s="4" t="s">
        <v>122</v>
      </c>
      <c r="E350" s="3" t="s">
        <v>26</v>
      </c>
      <c r="F350" s="26">
        <v>0</v>
      </c>
      <c r="G350" s="12">
        <v>0</v>
      </c>
      <c r="H350" s="10">
        <v>0</v>
      </c>
      <c r="I350" s="9">
        <v>0</v>
      </c>
      <c r="J350" s="20">
        <v>0</v>
      </c>
      <c r="K350" s="20">
        <v>0</v>
      </c>
      <c r="L350" s="28">
        <v>0</v>
      </c>
      <c r="M350" s="3">
        <v>0</v>
      </c>
      <c r="N350" s="20">
        <f>J350+K350+L350</f>
        <v>0</v>
      </c>
      <c r="O350" s="28">
        <v>1060</v>
      </c>
      <c r="P350" s="28">
        <v>950</v>
      </c>
      <c r="Q350" s="3">
        <v>0</v>
      </c>
      <c r="R350">
        <v>0</v>
      </c>
      <c r="S350" s="3">
        <v>0</v>
      </c>
      <c r="T350" s="1">
        <v>0</v>
      </c>
      <c r="U350" s="38">
        <f>MAX(P350, R350, T350)</f>
        <v>950</v>
      </c>
      <c r="V350" s="1">
        <f>O350+Q350+S350</f>
        <v>1060</v>
      </c>
      <c r="W350" s="3">
        <v>0</v>
      </c>
      <c r="X350">
        <v>0</v>
      </c>
      <c r="Y350" s="69">
        <v>0</v>
      </c>
      <c r="Z350" s="52">
        <f>W350+X350+Y350</f>
        <v>0</v>
      </c>
      <c r="AA350" s="2">
        <f>I350+N350+V350+Z350</f>
        <v>1060</v>
      </c>
    </row>
    <row r="351" spans="1:27">
      <c r="A351" s="4" t="s">
        <v>491</v>
      </c>
      <c r="B351" s="4">
        <v>2</v>
      </c>
      <c r="C351" s="4" t="s">
        <v>28</v>
      </c>
      <c r="D351" s="4" t="s">
        <v>187</v>
      </c>
      <c r="E351" s="3" t="s">
        <v>26</v>
      </c>
      <c r="F351" s="26"/>
      <c r="G351" s="12"/>
      <c r="H351" s="19"/>
      <c r="I351" s="9"/>
      <c r="J351" s="20"/>
      <c r="K351" s="20"/>
      <c r="L351" s="71"/>
      <c r="M351" s="3"/>
      <c r="N351" s="20"/>
      <c r="O351" s="28"/>
      <c r="P351" s="28"/>
      <c r="Q351" s="3"/>
      <c r="R351" s="3"/>
      <c r="S351" s="3"/>
      <c r="T351" s="1"/>
      <c r="U351" s="33"/>
      <c r="V351" s="1"/>
      <c r="W351" s="3"/>
      <c r="X351">
        <v>560</v>
      </c>
      <c r="Y351" s="69">
        <v>450</v>
      </c>
      <c r="Z351" s="52">
        <f>W351+X351+Y351</f>
        <v>1010</v>
      </c>
      <c r="AA351" s="2">
        <f>I351+N351+V351+Z351</f>
        <v>1010</v>
      </c>
    </row>
    <row r="352" spans="1:27">
      <c r="A352" s="4" t="s">
        <v>492</v>
      </c>
      <c r="B352" s="4">
        <v>2</v>
      </c>
      <c r="C352" s="4" t="s">
        <v>28</v>
      </c>
      <c r="D352" s="4" t="s">
        <v>91</v>
      </c>
      <c r="E352" s="3" t="s">
        <v>26</v>
      </c>
      <c r="F352" s="26"/>
      <c r="G352" s="75"/>
      <c r="H352" s="73"/>
      <c r="I352" s="16"/>
      <c r="J352" s="77"/>
      <c r="K352" s="77"/>
      <c r="M352" s="3"/>
      <c r="N352" s="77"/>
      <c r="O352" s="28"/>
      <c r="P352" s="28"/>
      <c r="Q352">
        <v>160</v>
      </c>
      <c r="R352">
        <v>160</v>
      </c>
      <c r="S352">
        <v>0</v>
      </c>
      <c r="T352" s="1">
        <v>0</v>
      </c>
      <c r="U352" s="38">
        <f>MAX(P352, R352, T352)</f>
        <v>160</v>
      </c>
      <c r="V352" s="1">
        <f>O352+Q352+S352</f>
        <v>160</v>
      </c>
      <c r="W352" s="3">
        <v>775</v>
      </c>
      <c r="X352">
        <v>0</v>
      </c>
      <c r="Y352" s="69">
        <v>0</v>
      </c>
      <c r="Z352" s="52">
        <f>W352+X352+Y352</f>
        <v>775</v>
      </c>
      <c r="AA352" s="2">
        <f>I352+N352+V352+Z352</f>
        <v>935</v>
      </c>
    </row>
    <row r="353" spans="1:27">
      <c r="A353" s="4"/>
      <c r="B353" s="4">
        <v>3</v>
      </c>
      <c r="C353" s="4" t="s">
        <v>51</v>
      </c>
      <c r="D353" s="4" t="s">
        <v>493</v>
      </c>
      <c r="E353" s="3" t="s">
        <v>26</v>
      </c>
      <c r="F353" s="26">
        <v>0</v>
      </c>
      <c r="G353" s="12">
        <v>0</v>
      </c>
      <c r="H353" s="17">
        <v>0</v>
      </c>
      <c r="I353" s="9">
        <f>F353+G353+H353</f>
        <v>0</v>
      </c>
      <c r="J353" s="20">
        <v>0</v>
      </c>
      <c r="K353" s="20">
        <v>0</v>
      </c>
      <c r="L353" s="35">
        <v>833</v>
      </c>
      <c r="M353" s="3">
        <v>2</v>
      </c>
      <c r="N353" s="20">
        <f>J353+K353+L353</f>
        <v>833</v>
      </c>
      <c r="O353" s="28">
        <v>0</v>
      </c>
      <c r="P353" s="28">
        <v>0</v>
      </c>
      <c r="Q353" s="3">
        <v>0</v>
      </c>
      <c r="R353" s="3">
        <v>0</v>
      </c>
      <c r="S353" s="3">
        <v>0</v>
      </c>
      <c r="T353" s="1">
        <v>0</v>
      </c>
      <c r="U353" s="38">
        <f>MAX(P353, R353, T353)</f>
        <v>0</v>
      </c>
      <c r="V353" s="1">
        <f>O353+Q353+S353</f>
        <v>0</v>
      </c>
      <c r="W353" s="3">
        <v>0</v>
      </c>
      <c r="X353">
        <v>0</v>
      </c>
      <c r="Y353">
        <v>0</v>
      </c>
      <c r="Z353" s="52">
        <f>W353+X353+Y353</f>
        <v>0</v>
      </c>
      <c r="AA353" s="2">
        <f>I353+N353+V353+Z353</f>
        <v>833</v>
      </c>
    </row>
    <row r="354" spans="1:27">
      <c r="A354" s="4" t="s">
        <v>494</v>
      </c>
      <c r="B354" s="4">
        <v>1</v>
      </c>
      <c r="C354" s="4" t="s">
        <v>24</v>
      </c>
      <c r="D354" s="4" t="s">
        <v>89</v>
      </c>
      <c r="E354" s="3" t="s">
        <v>26</v>
      </c>
      <c r="F354" s="70">
        <v>0</v>
      </c>
      <c r="G354" s="12">
        <v>0</v>
      </c>
      <c r="H354" s="17">
        <v>800</v>
      </c>
      <c r="I354" s="9">
        <f>F354+G354+H354</f>
        <v>800</v>
      </c>
      <c r="J354" s="2">
        <v>0</v>
      </c>
      <c r="K354" s="2">
        <v>0</v>
      </c>
      <c r="L354" s="35">
        <v>0</v>
      </c>
      <c r="M354">
        <v>0</v>
      </c>
      <c r="N354" s="2">
        <f>J354+K354+L354</f>
        <v>0</v>
      </c>
      <c r="O354" s="28">
        <v>0</v>
      </c>
      <c r="P354" s="28"/>
      <c r="Q354" s="3">
        <v>0</v>
      </c>
      <c r="R354" s="3">
        <v>0</v>
      </c>
      <c r="S354" s="3">
        <v>0</v>
      </c>
      <c r="T354" s="1">
        <v>0</v>
      </c>
      <c r="U354" s="38">
        <f>MAX(P354, R354, T354)</f>
        <v>0</v>
      </c>
      <c r="V354" s="1">
        <f>O354+Q354+S354</f>
        <v>0</v>
      </c>
      <c r="W354" s="3">
        <v>0</v>
      </c>
      <c r="X354">
        <v>0</v>
      </c>
      <c r="Y354">
        <v>0</v>
      </c>
      <c r="Z354" s="52">
        <f>W354+X354+Y354</f>
        <v>0</v>
      </c>
      <c r="AA354" s="2">
        <f>I354+N354+V354+Z354</f>
        <v>800</v>
      </c>
    </row>
    <row r="355" spans="1:27">
      <c r="A355" s="3" t="s">
        <v>495</v>
      </c>
      <c r="B355" s="3">
        <v>2</v>
      </c>
      <c r="C355" s="3" t="s">
        <v>212</v>
      </c>
      <c r="D355" s="3" t="s">
        <v>64</v>
      </c>
      <c r="E355" s="3" t="s">
        <v>26</v>
      </c>
      <c r="G355" s="9"/>
      <c r="H355" s="10"/>
      <c r="I355" s="9"/>
      <c r="J355" s="2"/>
      <c r="K355" s="2"/>
      <c r="N355" s="2"/>
      <c r="O355" s="28">
        <v>1265</v>
      </c>
      <c r="P355" s="28">
        <v>1265</v>
      </c>
      <c r="Q355">
        <v>0</v>
      </c>
      <c r="R355">
        <v>0</v>
      </c>
      <c r="S355">
        <v>53</v>
      </c>
      <c r="T355" s="1">
        <v>53</v>
      </c>
      <c r="U355" s="38">
        <f>MAX(P355, R355, T355)</f>
        <v>1265</v>
      </c>
      <c r="V355" s="1"/>
      <c r="W355" s="3">
        <v>179</v>
      </c>
      <c r="X355">
        <v>610</v>
      </c>
      <c r="Y355">
        <v>0</v>
      </c>
      <c r="Z355" s="52">
        <f>W355+X355+Y355</f>
        <v>789</v>
      </c>
      <c r="AA355" s="2">
        <f>I355+N355+V355+Z355</f>
        <v>789</v>
      </c>
    </row>
    <row r="356" spans="1:27" hidden="1">
      <c r="A356" s="3" t="s">
        <v>496</v>
      </c>
      <c r="B356" s="3">
        <v>9</v>
      </c>
      <c r="C356" s="3" t="s">
        <v>18</v>
      </c>
      <c r="D356" s="3" t="s">
        <v>497</v>
      </c>
      <c r="E356" s="3" t="s">
        <v>20</v>
      </c>
      <c r="F356" s="23">
        <v>0</v>
      </c>
      <c r="G356" s="9">
        <v>910</v>
      </c>
      <c r="H356" s="10">
        <v>1282</v>
      </c>
      <c r="I356" s="9">
        <f>F356+G356+H356</f>
        <v>2192</v>
      </c>
      <c r="J356" s="2">
        <v>12102</v>
      </c>
      <c r="K356" s="2">
        <v>5297</v>
      </c>
      <c r="L356" s="3">
        <v>7185</v>
      </c>
      <c r="M356" s="3" t="s">
        <v>18</v>
      </c>
      <c r="N356" s="2">
        <f>J356+K356+L356</f>
        <v>24584</v>
      </c>
      <c r="O356" s="28">
        <v>4230</v>
      </c>
      <c r="P356" s="28" t="s">
        <v>18</v>
      </c>
      <c r="Q356" s="3">
        <v>0</v>
      </c>
      <c r="R356" s="3" t="s">
        <v>18</v>
      </c>
      <c r="S356" s="3">
        <v>3389</v>
      </c>
      <c r="T356" s="1" t="s">
        <v>18</v>
      </c>
      <c r="U356" s="47"/>
      <c r="V356" s="1">
        <f>O356+Q356+S356</f>
        <v>7619</v>
      </c>
      <c r="W356" s="3"/>
      <c r="X356">
        <v>0</v>
      </c>
      <c r="Y356"/>
      <c r="Z356" s="52">
        <f>W356+X356+Y356</f>
        <v>0</v>
      </c>
      <c r="AA356" s="2">
        <f>I356+N356+V356+Z356</f>
        <v>34395</v>
      </c>
    </row>
    <row r="357" spans="1:27">
      <c r="A357" s="3" t="s">
        <v>498</v>
      </c>
      <c r="B357" s="3">
        <v>1</v>
      </c>
      <c r="C357" s="3" t="s">
        <v>24</v>
      </c>
      <c r="D357" s="3" t="s">
        <v>136</v>
      </c>
      <c r="E357" s="3" t="s">
        <v>26</v>
      </c>
      <c r="F357" s="72">
        <v>110</v>
      </c>
      <c r="G357" s="9">
        <v>0</v>
      </c>
      <c r="H357" s="10">
        <v>570</v>
      </c>
      <c r="I357" s="9">
        <f>F357+G357+H357</f>
        <v>680</v>
      </c>
      <c r="J357" s="2">
        <v>0</v>
      </c>
      <c r="K357" s="2">
        <v>0</v>
      </c>
      <c r="L357" s="53">
        <v>0</v>
      </c>
      <c r="M357">
        <v>0</v>
      </c>
      <c r="N357" s="2">
        <f>J357+K357+L357</f>
        <v>0</v>
      </c>
      <c r="O357" s="28">
        <v>0</v>
      </c>
      <c r="P357" s="28">
        <v>0</v>
      </c>
      <c r="Q357" s="3">
        <v>0</v>
      </c>
      <c r="R357" s="3"/>
      <c r="S357">
        <v>0</v>
      </c>
      <c r="T357" s="1">
        <v>0</v>
      </c>
      <c r="U357" s="38">
        <f>MAX(P357, R357, T357)</f>
        <v>0</v>
      </c>
      <c r="V357" s="1">
        <f>O357+Q357+S357</f>
        <v>0</v>
      </c>
      <c r="W357" s="3">
        <v>0</v>
      </c>
      <c r="X357">
        <v>0</v>
      </c>
      <c r="Y357">
        <v>0</v>
      </c>
      <c r="Z357" s="52">
        <f>W357+X357+Y357</f>
        <v>0</v>
      </c>
      <c r="AA357" s="2">
        <f>I357+N357+V357+Z357</f>
        <v>680</v>
      </c>
    </row>
    <row r="358" spans="1:27">
      <c r="A358" s="3" t="s">
        <v>499</v>
      </c>
      <c r="B358" s="3">
        <v>2</v>
      </c>
      <c r="C358" s="3" t="s">
        <v>24</v>
      </c>
      <c r="D358" s="3" t="s">
        <v>64</v>
      </c>
      <c r="E358" s="3" t="s">
        <v>26</v>
      </c>
      <c r="F358" s="23">
        <v>0</v>
      </c>
      <c r="G358" s="9">
        <v>0</v>
      </c>
      <c r="H358" s="10">
        <v>0</v>
      </c>
      <c r="I358" s="9">
        <f>F358+G358+H358</f>
        <v>0</v>
      </c>
      <c r="J358" s="2">
        <v>0</v>
      </c>
      <c r="K358" s="2">
        <v>0</v>
      </c>
      <c r="L358" s="53">
        <v>0</v>
      </c>
      <c r="M358">
        <v>0</v>
      </c>
      <c r="N358" s="2">
        <f>J358+K358+L358</f>
        <v>0</v>
      </c>
      <c r="O358" s="28">
        <v>0</v>
      </c>
      <c r="P358" s="28">
        <v>0</v>
      </c>
      <c r="Q358" s="3">
        <v>640</v>
      </c>
      <c r="R358" s="3">
        <v>390</v>
      </c>
      <c r="S358" s="3">
        <v>0</v>
      </c>
      <c r="T358" s="1">
        <v>0</v>
      </c>
      <c r="U358" s="38">
        <f>MAX(P358, R358, T358)</f>
        <v>390</v>
      </c>
      <c r="V358" s="1">
        <f>O358+Q358+S358</f>
        <v>640</v>
      </c>
      <c r="W358" s="3">
        <v>0</v>
      </c>
      <c r="X358">
        <v>0</v>
      </c>
      <c r="Y358">
        <v>0</v>
      </c>
      <c r="Z358" s="52">
        <f>W358+X358+Y358</f>
        <v>0</v>
      </c>
      <c r="AA358" s="2">
        <f>I358+N358+V358+Z358</f>
        <v>640</v>
      </c>
    </row>
    <row r="359" spans="1:27">
      <c r="A359" s="4" t="s">
        <v>500</v>
      </c>
      <c r="B359" s="4">
        <v>2</v>
      </c>
      <c r="C359" s="4" t="s">
        <v>51</v>
      </c>
      <c r="D359" s="4" t="s">
        <v>99</v>
      </c>
      <c r="E359" s="3" t="s">
        <v>26</v>
      </c>
      <c r="F359" s="26">
        <v>0</v>
      </c>
      <c r="G359" s="12">
        <v>0</v>
      </c>
      <c r="H359" s="10">
        <v>625</v>
      </c>
      <c r="I359" s="9">
        <f>F359+G359+H359</f>
        <v>625</v>
      </c>
      <c r="J359" s="2">
        <v>0</v>
      </c>
      <c r="K359" s="2">
        <v>0</v>
      </c>
      <c r="L359" s="28">
        <v>0</v>
      </c>
      <c r="M359" s="3">
        <v>0</v>
      </c>
      <c r="N359" s="2">
        <f>J359+K359+L359</f>
        <v>0</v>
      </c>
      <c r="O359" s="28">
        <v>0</v>
      </c>
      <c r="P359" s="28">
        <v>0</v>
      </c>
      <c r="Q359" s="3"/>
      <c r="R359" s="3"/>
      <c r="S359" s="3"/>
      <c r="T359" s="1"/>
      <c r="U359" s="38">
        <f>MAX(P359, R359, T359)</f>
        <v>0</v>
      </c>
      <c r="V359" s="1">
        <f>O359+Q359+S359</f>
        <v>0</v>
      </c>
      <c r="W359" s="3">
        <v>0</v>
      </c>
      <c r="X359">
        <v>0</v>
      </c>
      <c r="Y359">
        <v>0</v>
      </c>
      <c r="Z359" s="52">
        <f>W359+X359+Y359</f>
        <v>0</v>
      </c>
      <c r="AA359" s="2">
        <f>I359+N359+V359+Z359</f>
        <v>625</v>
      </c>
    </row>
    <row r="360" spans="1:27" hidden="1">
      <c r="A360" s="3" t="s">
        <v>120</v>
      </c>
      <c r="B360" s="3">
        <v>2</v>
      </c>
      <c r="C360" s="3" t="s">
        <v>18</v>
      </c>
      <c r="D360" s="3" t="s">
        <v>501</v>
      </c>
      <c r="E360" s="3" t="s">
        <v>76</v>
      </c>
      <c r="F360" s="23">
        <v>5225</v>
      </c>
      <c r="G360" s="9">
        <v>0</v>
      </c>
      <c r="H360" s="10">
        <v>7300</v>
      </c>
      <c r="I360" s="9">
        <f>F360+G360+H360</f>
        <v>12525</v>
      </c>
      <c r="J360" s="2">
        <v>5532</v>
      </c>
      <c r="K360" s="2">
        <v>1970</v>
      </c>
      <c r="L360" s="3">
        <v>1232</v>
      </c>
      <c r="M360" s="3" t="s">
        <v>18</v>
      </c>
      <c r="N360" s="2">
        <f>J360+K360+L360</f>
        <v>8734</v>
      </c>
      <c r="O360" s="28">
        <v>2155</v>
      </c>
      <c r="P360" s="28" t="s">
        <v>18</v>
      </c>
      <c r="Q360" s="3">
        <v>7755</v>
      </c>
      <c r="R360" s="3" t="s">
        <v>18</v>
      </c>
      <c r="S360">
        <v>1949</v>
      </c>
      <c r="T360" s="1" t="s">
        <v>18</v>
      </c>
      <c r="U360" s="47"/>
      <c r="V360" s="1">
        <f>O360+Q360+S360</f>
        <v>11859</v>
      </c>
      <c r="W360" s="3">
        <v>2206</v>
      </c>
      <c r="X360">
        <v>510</v>
      </c>
      <c r="Y360"/>
      <c r="Z360" s="52">
        <f>W360+X360+Y360</f>
        <v>2716</v>
      </c>
      <c r="AA360" s="2">
        <f>I360+N360+V360+Z360</f>
        <v>35834</v>
      </c>
    </row>
    <row r="361" spans="1:27" hidden="1">
      <c r="A361" s="3" t="s">
        <v>502</v>
      </c>
      <c r="B361" s="3">
        <v>2</v>
      </c>
      <c r="C361" s="3" t="s">
        <v>18</v>
      </c>
      <c r="D361" s="3" t="s">
        <v>501</v>
      </c>
      <c r="E361" s="3" t="s">
        <v>76</v>
      </c>
      <c r="F361" s="23">
        <v>4295</v>
      </c>
      <c r="G361" s="9">
        <v>0</v>
      </c>
      <c r="H361" s="10">
        <v>600</v>
      </c>
      <c r="I361" s="9">
        <f>F361+G361+H361</f>
        <v>4895</v>
      </c>
      <c r="J361" s="2">
        <v>0</v>
      </c>
      <c r="K361" s="2">
        <v>2295</v>
      </c>
      <c r="L361" s="3">
        <v>1719</v>
      </c>
      <c r="M361" s="3" t="s">
        <v>18</v>
      </c>
      <c r="N361" s="2">
        <f>J361+K361+L361</f>
        <v>4014</v>
      </c>
      <c r="O361" s="28">
        <v>300</v>
      </c>
      <c r="P361" s="28" t="s">
        <v>18</v>
      </c>
      <c r="Q361" s="3">
        <v>1020</v>
      </c>
      <c r="R361" s="3" t="s">
        <v>18</v>
      </c>
      <c r="S361" s="3">
        <v>4735</v>
      </c>
      <c r="T361" s="1" t="s">
        <v>18</v>
      </c>
      <c r="U361" s="1"/>
      <c r="V361" s="1">
        <f>O361+Q361+S361</f>
        <v>6055</v>
      </c>
      <c r="W361" s="3">
        <v>0</v>
      </c>
      <c r="X361">
        <v>0</v>
      </c>
      <c r="Y361"/>
      <c r="Z361" s="52">
        <f>W361+X361+Y361</f>
        <v>0</v>
      </c>
      <c r="AA361" s="2">
        <f>I361+N361+V361+Z361</f>
        <v>14964</v>
      </c>
    </row>
    <row r="362" spans="1:27" hidden="1">
      <c r="A362" s="3" t="s">
        <v>503</v>
      </c>
      <c r="B362" s="3">
        <v>2</v>
      </c>
      <c r="C362" s="3" t="s">
        <v>18</v>
      </c>
      <c r="D362" s="3" t="s">
        <v>501</v>
      </c>
      <c r="E362" s="3" t="s">
        <v>76</v>
      </c>
      <c r="F362" s="23"/>
      <c r="G362" s="9"/>
      <c r="H362" s="10"/>
      <c r="I362" s="9"/>
      <c r="J362" s="2"/>
      <c r="K362" s="2"/>
      <c r="L362" s="3"/>
      <c r="M362" s="3"/>
      <c r="N362" s="2"/>
      <c r="O362" s="28"/>
      <c r="P362" s="28"/>
      <c r="Q362" s="3"/>
      <c r="R362" s="3"/>
      <c r="S362" s="3">
        <v>0</v>
      </c>
      <c r="T362" s="1">
        <v>0</v>
      </c>
      <c r="U362" s="47"/>
      <c r="V362" s="1"/>
      <c r="W362" s="3"/>
      <c r="X362">
        <v>3260</v>
      </c>
      <c r="Y362">
        <v>670</v>
      </c>
      <c r="Z362" s="52">
        <f>W362+X362+Y362</f>
        <v>3930</v>
      </c>
      <c r="AA362" s="2">
        <f>I362+N362+V362+Z362</f>
        <v>3930</v>
      </c>
    </row>
    <row r="363" spans="1:27" hidden="1">
      <c r="A363" s="3" t="s">
        <v>504</v>
      </c>
      <c r="B363" s="3">
        <v>2</v>
      </c>
      <c r="C363" s="3" t="s">
        <v>18</v>
      </c>
      <c r="D363" s="3" t="s">
        <v>501</v>
      </c>
      <c r="E363" s="3" t="s">
        <v>76</v>
      </c>
      <c r="F363" s="23">
        <v>0</v>
      </c>
      <c r="G363" s="9">
        <v>0</v>
      </c>
      <c r="H363" s="10">
        <v>0</v>
      </c>
      <c r="I363" s="9">
        <f>F363+G363+H363</f>
        <v>0</v>
      </c>
      <c r="J363" s="2">
        <v>0</v>
      </c>
      <c r="K363" s="2">
        <v>350</v>
      </c>
      <c r="L363" s="3">
        <v>386</v>
      </c>
      <c r="M363" s="3" t="s">
        <v>18</v>
      </c>
      <c r="N363" s="2">
        <f>J363+K363+L363</f>
        <v>736</v>
      </c>
      <c r="O363" s="28">
        <v>263</v>
      </c>
      <c r="P363" s="28" t="s">
        <v>18</v>
      </c>
      <c r="Q363" s="3">
        <v>0</v>
      </c>
      <c r="R363" s="3" t="s">
        <v>18</v>
      </c>
      <c r="S363" s="3">
        <v>0</v>
      </c>
      <c r="T363" s="1" t="s">
        <v>18</v>
      </c>
      <c r="U363" s="47"/>
      <c r="V363" s="1">
        <f>O363+Q363+S363</f>
        <v>263</v>
      </c>
      <c r="W363" s="3">
        <v>0</v>
      </c>
      <c r="X363">
        <v>250</v>
      </c>
      <c r="Y363"/>
      <c r="Z363" s="52">
        <f>W363+X363+Y363</f>
        <v>250</v>
      </c>
      <c r="AA363" s="2">
        <f>I363+N363+V363+Z363</f>
        <v>1249</v>
      </c>
    </row>
    <row r="364" spans="1:27">
      <c r="A364" s="3" t="s">
        <v>505</v>
      </c>
      <c r="B364" s="3">
        <v>2</v>
      </c>
      <c r="C364" s="3" t="s">
        <v>212</v>
      </c>
      <c r="D364" s="3" t="s">
        <v>64</v>
      </c>
      <c r="E364" s="3" t="s">
        <v>26</v>
      </c>
      <c r="F364" s="3"/>
      <c r="G364" s="9"/>
      <c r="H364" s="10"/>
      <c r="I364" s="9"/>
      <c r="J364" s="2"/>
      <c r="K364" s="2"/>
      <c r="L364" s="28"/>
      <c r="M364" s="3"/>
      <c r="N364" s="2"/>
      <c r="O364" s="28">
        <v>2000</v>
      </c>
      <c r="P364" s="28">
        <v>2000</v>
      </c>
      <c r="Q364" s="3">
        <v>0</v>
      </c>
      <c r="R364">
        <v>0</v>
      </c>
      <c r="S364" s="3">
        <v>0</v>
      </c>
      <c r="T364" s="1">
        <v>0</v>
      </c>
      <c r="U364" s="33">
        <f>MAX(P364, R364, T364)</f>
        <v>2000</v>
      </c>
      <c r="V364" s="1"/>
      <c r="W364" s="3">
        <v>565</v>
      </c>
      <c r="X364">
        <v>0</v>
      </c>
      <c r="Y364">
        <v>0</v>
      </c>
      <c r="Z364" s="52">
        <f>W364+X364+Y364</f>
        <v>565</v>
      </c>
      <c r="AA364" s="2">
        <f>I364+N364+V364+Z364</f>
        <v>565</v>
      </c>
    </row>
    <row r="365" spans="1:27">
      <c r="A365" s="3" t="s">
        <v>506</v>
      </c>
      <c r="B365" s="3">
        <v>4</v>
      </c>
      <c r="C365" s="3" t="s">
        <v>212</v>
      </c>
      <c r="D365" s="3" t="s">
        <v>166</v>
      </c>
      <c r="E365" s="3" t="s">
        <v>26</v>
      </c>
      <c r="F365" s="3"/>
      <c r="G365" s="9"/>
      <c r="H365" s="10"/>
      <c r="I365" s="9"/>
      <c r="J365" s="2"/>
      <c r="K365" s="2"/>
      <c r="L365" s="3"/>
      <c r="M365" s="3"/>
      <c r="N365" s="2"/>
      <c r="O365" s="28"/>
      <c r="P365" s="28"/>
      <c r="Q365" s="3"/>
      <c r="R365" s="3"/>
      <c r="S365" s="3"/>
      <c r="T365" s="1"/>
      <c r="U365" s="38"/>
      <c r="V365" s="1"/>
      <c r="W365" s="3"/>
      <c r="X365">
        <v>530</v>
      </c>
      <c r="Y365">
        <v>0</v>
      </c>
      <c r="Z365" s="52">
        <f>W365+X365+Y365</f>
        <v>530</v>
      </c>
      <c r="AA365" s="2">
        <f>I365+N365+V365+Z365</f>
        <v>530</v>
      </c>
    </row>
    <row r="366" spans="1:27">
      <c r="A366" s="3" t="s">
        <v>507</v>
      </c>
      <c r="B366" s="3">
        <v>3</v>
      </c>
      <c r="C366" s="3" t="s">
        <v>51</v>
      </c>
      <c r="D366" s="3" t="s">
        <v>145</v>
      </c>
      <c r="E366" s="3" t="s">
        <v>26</v>
      </c>
      <c r="F366" s="3"/>
      <c r="G366" s="9"/>
      <c r="H366" s="10"/>
      <c r="I366" s="9"/>
      <c r="J366" s="2"/>
      <c r="K366" s="2"/>
      <c r="L366" s="3"/>
      <c r="M366" s="3"/>
      <c r="N366" s="2"/>
      <c r="O366" s="28">
        <v>400</v>
      </c>
      <c r="P366" s="28">
        <v>400</v>
      </c>
      <c r="Q366" s="3">
        <v>72</v>
      </c>
      <c r="R366" s="3">
        <v>72</v>
      </c>
      <c r="S366" s="3"/>
      <c r="T366" s="1"/>
      <c r="U366" s="38">
        <f>MAX(P366, R366, T366)</f>
        <v>400</v>
      </c>
      <c r="V366" s="1">
        <f>O366+Q366+S366</f>
        <v>472</v>
      </c>
      <c r="W366" s="3">
        <v>0</v>
      </c>
      <c r="X366">
        <v>0</v>
      </c>
      <c r="Y366">
        <v>0</v>
      </c>
      <c r="Z366" s="52">
        <f>W366+X366+Y366</f>
        <v>0</v>
      </c>
      <c r="AA366" s="2">
        <f>I366+N366+V366+Z366</f>
        <v>472</v>
      </c>
    </row>
    <row r="367" spans="1:27">
      <c r="A367" s="4" t="s">
        <v>508</v>
      </c>
      <c r="B367" s="4">
        <v>1</v>
      </c>
      <c r="C367" s="4" t="s">
        <v>28</v>
      </c>
      <c r="D367" s="4" t="s">
        <v>141</v>
      </c>
      <c r="E367" s="3" t="s">
        <v>26</v>
      </c>
      <c r="F367" s="26"/>
      <c r="G367" s="12"/>
      <c r="H367" s="9"/>
      <c r="I367" s="9"/>
      <c r="J367" s="20"/>
      <c r="K367" s="20"/>
      <c r="L367" s="3"/>
      <c r="M367" s="3"/>
      <c r="N367" s="20"/>
      <c r="O367" s="28">
        <v>0</v>
      </c>
      <c r="P367" s="28">
        <v>0</v>
      </c>
      <c r="Q367" s="3">
        <v>146</v>
      </c>
      <c r="R367" s="3">
        <v>216</v>
      </c>
      <c r="S367" s="3">
        <v>45</v>
      </c>
      <c r="T367" s="1">
        <v>45</v>
      </c>
      <c r="U367" s="38">
        <f>MAX(P367, R367, T367)</f>
        <v>216</v>
      </c>
      <c r="V367" s="1">
        <f>O367+Q367+S367</f>
        <v>191</v>
      </c>
      <c r="W367" s="3">
        <v>274</v>
      </c>
      <c r="X367">
        <v>0</v>
      </c>
      <c r="Y367" s="69">
        <v>0</v>
      </c>
      <c r="Z367" s="52">
        <f>W367+X367+Y367</f>
        <v>274</v>
      </c>
      <c r="AA367" s="2">
        <f>I367+N367+V367+Z367</f>
        <v>465</v>
      </c>
    </row>
    <row r="368" spans="1:27">
      <c r="A368" s="4" t="s">
        <v>509</v>
      </c>
      <c r="B368" s="4">
        <v>1</v>
      </c>
      <c r="C368" s="4" t="s">
        <v>510</v>
      </c>
      <c r="D368" s="4" t="s">
        <v>110</v>
      </c>
      <c r="E368" s="3" t="s">
        <v>26</v>
      </c>
      <c r="F368" s="26"/>
      <c r="G368" s="12"/>
      <c r="H368" s="9"/>
      <c r="I368" s="9"/>
      <c r="J368" s="20"/>
      <c r="K368" s="20"/>
      <c r="L368" s="3"/>
      <c r="M368" s="3"/>
      <c r="N368" s="20"/>
      <c r="O368" s="28"/>
      <c r="P368" s="28"/>
      <c r="Q368" s="3"/>
      <c r="R368" s="3"/>
      <c r="S368" s="3"/>
      <c r="T368" s="1"/>
      <c r="U368" s="38"/>
      <c r="V368" s="1"/>
      <c r="W368" s="3"/>
      <c r="Y368" s="68">
        <v>425</v>
      </c>
      <c r="Z368" s="52">
        <f>W368+X368+Y368</f>
        <v>425</v>
      </c>
      <c r="AA368" s="2">
        <f>I368+N368+V368+Z368</f>
        <v>425</v>
      </c>
    </row>
    <row r="369" spans="1:27" hidden="1">
      <c r="A369" s="3" t="s">
        <v>511</v>
      </c>
      <c r="B369" s="3">
        <v>1</v>
      </c>
      <c r="C369" s="3" t="s">
        <v>18</v>
      </c>
      <c r="D369" s="3" t="s">
        <v>512</v>
      </c>
      <c r="E369" s="3" t="s">
        <v>76</v>
      </c>
      <c r="F369" s="23">
        <v>15121</v>
      </c>
      <c r="G369" s="9">
        <v>4373</v>
      </c>
      <c r="H369" s="10">
        <v>6355</v>
      </c>
      <c r="I369" s="9">
        <f>F369+G369+H369</f>
        <v>25849</v>
      </c>
      <c r="J369" s="2">
        <v>5234</v>
      </c>
      <c r="K369" s="2">
        <v>10308</v>
      </c>
      <c r="L369" s="3">
        <v>9253</v>
      </c>
      <c r="M369" s="3" t="s">
        <v>18</v>
      </c>
      <c r="N369" s="2">
        <f>J369+K369+L369</f>
        <v>24795</v>
      </c>
      <c r="O369" s="28">
        <v>9060</v>
      </c>
      <c r="P369" s="28" t="s">
        <v>18</v>
      </c>
      <c r="Q369" s="3">
        <v>0</v>
      </c>
      <c r="R369" s="3" t="s">
        <v>18</v>
      </c>
      <c r="S369">
        <v>13668</v>
      </c>
      <c r="T369" s="1" t="s">
        <v>18</v>
      </c>
      <c r="U369" s="1"/>
      <c r="V369" s="1">
        <f>O369+Q369+S369</f>
        <v>22728</v>
      </c>
      <c r="W369" s="3">
        <v>5567</v>
      </c>
      <c r="X369" s="57">
        <v>6339</v>
      </c>
      <c r="Y369">
        <v>8197</v>
      </c>
      <c r="Z369" s="52">
        <f>W369+X369+Y369</f>
        <v>20103</v>
      </c>
      <c r="AA369" s="2">
        <f>I369+N369+V369+Z369</f>
        <v>93475</v>
      </c>
    </row>
    <row r="370" spans="1:27" hidden="1">
      <c r="A370" s="3" t="s">
        <v>513</v>
      </c>
      <c r="B370" s="3">
        <v>3</v>
      </c>
      <c r="C370" s="3" t="s">
        <v>18</v>
      </c>
      <c r="D370" s="3" t="s">
        <v>514</v>
      </c>
      <c r="E370" s="3" t="s">
        <v>76</v>
      </c>
      <c r="F370" s="23">
        <v>8660</v>
      </c>
      <c r="G370" s="9">
        <v>1515</v>
      </c>
      <c r="H370" s="10">
        <v>3830</v>
      </c>
      <c r="I370" s="9">
        <f>F370+G370+H370</f>
        <v>14005</v>
      </c>
      <c r="J370" s="2">
        <v>9439</v>
      </c>
      <c r="K370" s="2">
        <v>2205</v>
      </c>
      <c r="L370" s="3">
        <v>2870</v>
      </c>
      <c r="M370" s="3" t="s">
        <v>18</v>
      </c>
      <c r="N370" s="2">
        <f>J370+K370+L370</f>
        <v>14514</v>
      </c>
      <c r="O370" s="28">
        <v>7115</v>
      </c>
      <c r="P370" s="28" t="s">
        <v>18</v>
      </c>
      <c r="Q370" s="3">
        <v>6835</v>
      </c>
      <c r="R370" s="3" t="s">
        <v>18</v>
      </c>
      <c r="S370" s="3">
        <v>850</v>
      </c>
      <c r="T370" s="1" t="s">
        <v>18</v>
      </c>
      <c r="U370" s="47"/>
      <c r="V370" s="1">
        <f>O370+Q370+S370</f>
        <v>14800</v>
      </c>
      <c r="W370" s="3">
        <v>2130</v>
      </c>
      <c r="X370" s="3">
        <v>55768</v>
      </c>
      <c r="Y370" s="3">
        <v>13400</v>
      </c>
      <c r="Z370" s="52">
        <f>W370+X370+Y370</f>
        <v>71298</v>
      </c>
      <c r="AA370" s="2">
        <f>I370+N370+V370+Z370</f>
        <v>114617</v>
      </c>
    </row>
    <row r="371" spans="1:27" hidden="1">
      <c r="A371" s="3" t="s">
        <v>515</v>
      </c>
      <c r="B371" s="3">
        <v>3</v>
      </c>
      <c r="C371" s="3" t="s">
        <v>18</v>
      </c>
      <c r="D371" s="3" t="s">
        <v>514</v>
      </c>
      <c r="E371" s="3" t="s">
        <v>76</v>
      </c>
      <c r="F371" s="23">
        <v>0</v>
      </c>
      <c r="G371" s="9">
        <v>3695</v>
      </c>
      <c r="H371" s="10">
        <v>212</v>
      </c>
      <c r="I371" s="9">
        <f>F371+G371+H371</f>
        <v>3907</v>
      </c>
      <c r="J371" s="2">
        <v>1915</v>
      </c>
      <c r="K371" s="2">
        <v>0</v>
      </c>
      <c r="L371" s="3">
        <v>185</v>
      </c>
      <c r="M371" s="3" t="s">
        <v>18</v>
      </c>
      <c r="N371" s="2">
        <f>J371+K371+L371</f>
        <v>2100</v>
      </c>
      <c r="O371" s="28">
        <v>760</v>
      </c>
      <c r="P371" s="28" t="s">
        <v>18</v>
      </c>
      <c r="Q371" s="3">
        <v>1470</v>
      </c>
      <c r="R371" s="3" t="s">
        <v>18</v>
      </c>
      <c r="S371" s="3">
        <v>0</v>
      </c>
      <c r="T371" s="3" t="s">
        <v>18</v>
      </c>
      <c r="U371" s="47"/>
      <c r="V371" s="1">
        <f>O371+Q371+S371</f>
        <v>2230</v>
      </c>
      <c r="W371" s="3">
        <v>0</v>
      </c>
      <c r="X371" s="58">
        <v>55</v>
      </c>
      <c r="Y371">
        <v>85</v>
      </c>
      <c r="Z371" s="52">
        <f>W371+X371+Y371</f>
        <v>140</v>
      </c>
      <c r="AA371" s="2">
        <f>I371+N371+V371+Z371</f>
        <v>8377</v>
      </c>
    </row>
    <row r="372" spans="1:27">
      <c r="A372" s="3" t="s">
        <v>516</v>
      </c>
      <c r="B372" s="3">
        <v>3</v>
      </c>
      <c r="C372" s="3" t="s">
        <v>51</v>
      </c>
      <c r="D372" s="3" t="s">
        <v>145</v>
      </c>
      <c r="E372" s="3" t="s">
        <v>26</v>
      </c>
      <c r="F372" s="72">
        <v>0</v>
      </c>
      <c r="G372" s="9">
        <v>395</v>
      </c>
      <c r="H372" s="9">
        <v>0</v>
      </c>
      <c r="I372" s="9">
        <f>F372+G372+H372</f>
        <v>395</v>
      </c>
      <c r="J372" s="2">
        <v>0</v>
      </c>
      <c r="K372" s="2">
        <v>0</v>
      </c>
      <c r="L372" s="53">
        <v>0</v>
      </c>
      <c r="M372">
        <v>0</v>
      </c>
      <c r="N372" s="2">
        <f>J372+K372+L372</f>
        <v>0</v>
      </c>
      <c r="O372" s="28">
        <v>0</v>
      </c>
      <c r="P372" s="28"/>
      <c r="Q372" s="3">
        <v>0</v>
      </c>
      <c r="R372" s="3">
        <v>0</v>
      </c>
      <c r="T372" s="1"/>
      <c r="U372" s="33">
        <f>MAX(P372, R372, T372)</f>
        <v>0</v>
      </c>
      <c r="V372" s="1">
        <f>O372+Q372+S372</f>
        <v>0</v>
      </c>
      <c r="W372" s="3">
        <v>0</v>
      </c>
      <c r="X372">
        <v>0</v>
      </c>
      <c r="Y372">
        <v>0</v>
      </c>
      <c r="Z372" s="52">
        <f>W372+X372+Y372</f>
        <v>0</v>
      </c>
      <c r="AA372" s="2">
        <f>I372+N372+V372+Z372</f>
        <v>395</v>
      </c>
    </row>
    <row r="373" spans="1:27" hidden="1">
      <c r="A373" s="3" t="s">
        <v>517</v>
      </c>
      <c r="B373" s="3">
        <v>9</v>
      </c>
      <c r="C373" s="3" t="s">
        <v>18</v>
      </c>
      <c r="D373" s="3" t="s">
        <v>518</v>
      </c>
      <c r="E373" s="4" t="s">
        <v>84</v>
      </c>
      <c r="F373" s="23">
        <v>0</v>
      </c>
      <c r="G373" s="9">
        <v>378</v>
      </c>
      <c r="H373" s="10">
        <v>328</v>
      </c>
      <c r="I373" s="9">
        <f>F373+G373+H373</f>
        <v>706</v>
      </c>
      <c r="J373" s="2">
        <v>0</v>
      </c>
      <c r="K373" s="2">
        <v>874</v>
      </c>
      <c r="L373">
        <v>498</v>
      </c>
      <c r="M373" s="3" t="s">
        <v>18</v>
      </c>
      <c r="N373" s="2">
        <f>J373+K373+L373</f>
        <v>1372</v>
      </c>
      <c r="O373" s="30">
        <v>0</v>
      </c>
      <c r="P373" s="28" t="s">
        <v>18</v>
      </c>
      <c r="Q373" s="3">
        <v>378</v>
      </c>
      <c r="R373" s="3" t="s">
        <v>18</v>
      </c>
      <c r="S373" s="3">
        <v>818</v>
      </c>
      <c r="T373" s="1" t="s">
        <v>18</v>
      </c>
      <c r="U373" s="47"/>
      <c r="V373" s="1">
        <f>O373+Q373+S373</f>
        <v>1196</v>
      </c>
      <c r="W373" s="3">
        <v>2546</v>
      </c>
      <c r="X373">
        <v>2948</v>
      </c>
      <c r="Y373"/>
      <c r="Z373" s="52">
        <f>W373+X373+Y373</f>
        <v>5494</v>
      </c>
      <c r="AA373" s="2">
        <f>I373+N373+V373+Z373</f>
        <v>8768</v>
      </c>
    </row>
    <row r="374" spans="1:27">
      <c r="A374" s="6" t="s">
        <v>519</v>
      </c>
      <c r="B374" s="4">
        <v>4</v>
      </c>
      <c r="C374" s="4" t="s">
        <v>147</v>
      </c>
      <c r="D374" s="4" t="s">
        <v>520</v>
      </c>
      <c r="E374" s="3" t="s">
        <v>26</v>
      </c>
      <c r="F374" s="26">
        <v>0</v>
      </c>
      <c r="G374" s="12">
        <v>0</v>
      </c>
      <c r="H374" s="10">
        <v>0</v>
      </c>
      <c r="I374" s="9">
        <f>F374+G374+H374</f>
        <v>0</v>
      </c>
      <c r="J374" s="2">
        <v>0</v>
      </c>
      <c r="K374" s="2">
        <v>0</v>
      </c>
      <c r="L374" s="28">
        <v>0</v>
      </c>
      <c r="M374" s="3">
        <v>0</v>
      </c>
      <c r="N374" s="2">
        <f>J374+K374+L374</f>
        <v>0</v>
      </c>
      <c r="O374" s="28">
        <v>0</v>
      </c>
      <c r="P374" s="28">
        <v>0</v>
      </c>
      <c r="Q374" s="3">
        <v>0</v>
      </c>
      <c r="R374" s="3"/>
      <c r="S374" s="3">
        <v>0</v>
      </c>
      <c r="T374" s="1">
        <v>0</v>
      </c>
      <c r="U374" s="33">
        <f>MAX(P374, R374, T374)</f>
        <v>0</v>
      </c>
      <c r="V374" s="1">
        <f>O374+Q374+S374</f>
        <v>0</v>
      </c>
      <c r="W374">
        <v>0</v>
      </c>
      <c r="X374">
        <v>0</v>
      </c>
      <c r="Y374">
        <v>375</v>
      </c>
      <c r="Z374" s="52">
        <f>W374+X374+Y374</f>
        <v>375</v>
      </c>
      <c r="AA374" s="2">
        <f>I374+N374+V374+Z374</f>
        <v>375</v>
      </c>
    </row>
    <row r="375" spans="1:27">
      <c r="A375" s="4" t="s">
        <v>521</v>
      </c>
      <c r="B375" s="4">
        <v>4</v>
      </c>
      <c r="C375" s="4" t="s">
        <v>28</v>
      </c>
      <c r="D375" s="4" t="s">
        <v>217</v>
      </c>
      <c r="E375" s="4" t="s">
        <v>26</v>
      </c>
      <c r="F375" s="26">
        <v>175</v>
      </c>
      <c r="G375" s="12">
        <v>175</v>
      </c>
      <c r="H375" s="29">
        <v>0</v>
      </c>
      <c r="I375" s="12">
        <f>F375+G375+H375</f>
        <v>350</v>
      </c>
      <c r="J375" s="20">
        <v>0</v>
      </c>
      <c r="K375" s="20">
        <v>0</v>
      </c>
      <c r="L375" s="30">
        <v>0</v>
      </c>
      <c r="M375" s="4">
        <v>0</v>
      </c>
      <c r="N375" s="20">
        <f>J375+K375+L375</f>
        <v>0</v>
      </c>
      <c r="O375" s="30">
        <v>0</v>
      </c>
      <c r="P375" s="30">
        <v>0</v>
      </c>
      <c r="Q375" s="4">
        <v>0</v>
      </c>
      <c r="R375" s="3">
        <v>0</v>
      </c>
      <c r="S375" s="3">
        <v>0</v>
      </c>
      <c r="T375" s="1">
        <v>0</v>
      </c>
      <c r="U375" s="38">
        <f>MAX(P375, R375, T375)</f>
        <v>0</v>
      </c>
      <c r="V375" s="1">
        <f>O375+Q375+S375</f>
        <v>0</v>
      </c>
      <c r="W375">
        <v>0</v>
      </c>
      <c r="X375">
        <v>0</v>
      </c>
      <c r="Y375" s="69">
        <v>0</v>
      </c>
      <c r="Z375" s="52">
        <f>W375+X375+Y375</f>
        <v>0</v>
      </c>
      <c r="AA375" s="2">
        <f>I375+N375+V375+Z375</f>
        <v>350</v>
      </c>
    </row>
    <row r="376" spans="1:27">
      <c r="A376" s="4" t="s">
        <v>522</v>
      </c>
      <c r="B376" s="4">
        <v>1</v>
      </c>
      <c r="C376" s="4" t="s">
        <v>28</v>
      </c>
      <c r="D376" s="4" t="s">
        <v>43</v>
      </c>
      <c r="E376" s="3" t="s">
        <v>26</v>
      </c>
      <c r="F376" s="70">
        <v>0</v>
      </c>
      <c r="G376" s="12">
        <v>0</v>
      </c>
      <c r="H376" s="10">
        <v>0</v>
      </c>
      <c r="I376" s="9">
        <v>0</v>
      </c>
      <c r="J376" s="20">
        <v>0</v>
      </c>
      <c r="K376" s="20">
        <v>0</v>
      </c>
      <c r="L376" s="53">
        <v>0</v>
      </c>
      <c r="M376">
        <v>0</v>
      </c>
      <c r="N376" s="20">
        <v>0</v>
      </c>
      <c r="O376" s="28">
        <v>0</v>
      </c>
      <c r="P376" s="28">
        <v>0</v>
      </c>
      <c r="Q376" s="3">
        <v>345</v>
      </c>
      <c r="R376" s="3">
        <v>345</v>
      </c>
      <c r="S376" s="3">
        <v>0</v>
      </c>
      <c r="T376" s="1">
        <v>0</v>
      </c>
      <c r="U376" s="38">
        <f>MAX(P376, R376, T376)</f>
        <v>345</v>
      </c>
      <c r="V376" s="1">
        <f>O376+Q376+S376</f>
        <v>345</v>
      </c>
      <c r="W376" s="3">
        <v>0</v>
      </c>
      <c r="X376">
        <v>0</v>
      </c>
      <c r="Y376" s="69">
        <v>0</v>
      </c>
      <c r="Z376" s="52">
        <f>W376+X376+Y376</f>
        <v>0</v>
      </c>
      <c r="AA376" s="2">
        <f>I376+N376+V376+Z376</f>
        <v>345</v>
      </c>
    </row>
    <row r="377" spans="1:27">
      <c r="A377" s="4"/>
      <c r="B377" s="4">
        <v>3</v>
      </c>
      <c r="C377" s="4" t="s">
        <v>51</v>
      </c>
      <c r="D377" s="4"/>
      <c r="E377" s="3" t="s">
        <v>26</v>
      </c>
      <c r="F377" s="26">
        <v>326</v>
      </c>
      <c r="G377" s="12">
        <v>0</v>
      </c>
      <c r="H377" s="10">
        <v>0</v>
      </c>
      <c r="I377" s="9">
        <f>F377+G377+H377</f>
        <v>326</v>
      </c>
      <c r="J377" s="20">
        <v>0</v>
      </c>
      <c r="K377" s="20">
        <v>0</v>
      </c>
      <c r="L377" s="28">
        <v>0</v>
      </c>
      <c r="M377" s="3">
        <v>0</v>
      </c>
      <c r="N377" s="20">
        <f>J377+K377+L377</f>
        <v>0</v>
      </c>
      <c r="O377" s="28">
        <v>0</v>
      </c>
      <c r="P377" s="28">
        <v>0</v>
      </c>
      <c r="Q377" s="3">
        <v>0</v>
      </c>
      <c r="R377" s="3">
        <v>0</v>
      </c>
      <c r="S377" s="3">
        <v>0</v>
      </c>
      <c r="T377" s="1">
        <v>0</v>
      </c>
      <c r="U377" s="38">
        <f>MAX(P377, R377, T377)</f>
        <v>0</v>
      </c>
      <c r="V377" s="1">
        <f>O377+Q377+S377</f>
        <v>0</v>
      </c>
      <c r="W377" s="3">
        <v>0</v>
      </c>
      <c r="X377">
        <v>0</v>
      </c>
      <c r="Y377"/>
      <c r="Z377" s="52">
        <v>0</v>
      </c>
      <c r="AA377" s="2">
        <f>I377+N377+V377+Z377</f>
        <v>326</v>
      </c>
    </row>
    <row r="378" spans="1:27">
      <c r="A378" s="3" t="s">
        <v>523</v>
      </c>
      <c r="B378" s="3">
        <v>1</v>
      </c>
      <c r="C378" s="3" t="s">
        <v>28</v>
      </c>
      <c r="D378" s="3" t="s">
        <v>214</v>
      </c>
      <c r="E378" s="3" t="s">
        <v>26</v>
      </c>
      <c r="F378" s="3"/>
      <c r="G378" s="9"/>
      <c r="H378" s="10"/>
      <c r="I378" s="9"/>
      <c r="J378" s="2"/>
      <c r="K378" s="2"/>
      <c r="L378" s="3"/>
      <c r="M378" s="3"/>
      <c r="N378" s="2"/>
      <c r="O378" s="28"/>
      <c r="P378" s="28"/>
      <c r="Q378" s="3"/>
      <c r="R378" s="3"/>
      <c r="S378" s="3"/>
      <c r="T378" s="1"/>
      <c r="U378" s="38"/>
      <c r="V378" s="1"/>
      <c r="W378" s="3"/>
      <c r="Y378" s="66">
        <v>310</v>
      </c>
      <c r="Z378" s="52">
        <f>W378+X378+Y378</f>
        <v>310</v>
      </c>
      <c r="AA378" s="2">
        <f>I378+N378+V378+Z378</f>
        <v>310</v>
      </c>
    </row>
    <row r="379" spans="1:27">
      <c r="A379" s="3" t="s">
        <v>524</v>
      </c>
      <c r="B379" s="3">
        <v>2</v>
      </c>
      <c r="C379" s="3" t="s">
        <v>212</v>
      </c>
      <c r="D379" s="3" t="s">
        <v>525</v>
      </c>
      <c r="E379" s="3" t="s">
        <v>26</v>
      </c>
      <c r="F379" s="3"/>
      <c r="G379" s="9"/>
      <c r="H379" s="10"/>
      <c r="I379" s="9"/>
      <c r="J379" s="2"/>
      <c r="K379" s="2"/>
      <c r="L379" s="3"/>
      <c r="M379" s="3"/>
      <c r="N379" s="2"/>
      <c r="O379" s="28">
        <v>2763</v>
      </c>
      <c r="P379" s="28">
        <v>2363</v>
      </c>
      <c r="Q379" s="3">
        <v>0</v>
      </c>
      <c r="R379">
        <v>0</v>
      </c>
      <c r="S379" s="3"/>
      <c r="T379" s="1"/>
      <c r="U379" s="33">
        <f>MAX(P379, R379, T379)</f>
        <v>2363</v>
      </c>
      <c r="V379" s="1"/>
      <c r="W379">
        <v>286</v>
      </c>
      <c r="X379">
        <v>0</v>
      </c>
      <c r="Y379">
        <v>0</v>
      </c>
      <c r="Z379" s="52">
        <f>W379+X379+Y379</f>
        <v>286</v>
      </c>
      <c r="AA379" s="2">
        <f>I379+N379+V379+Z379</f>
        <v>286</v>
      </c>
    </row>
    <row r="380" spans="1:27">
      <c r="A380" s="4"/>
      <c r="B380" s="4">
        <v>3</v>
      </c>
      <c r="C380" s="4" t="s">
        <v>51</v>
      </c>
      <c r="D380" s="4"/>
      <c r="E380" s="3" t="s">
        <v>26</v>
      </c>
      <c r="F380" s="26">
        <v>280</v>
      </c>
      <c r="G380" s="12">
        <v>0</v>
      </c>
      <c r="H380" s="10">
        <v>0</v>
      </c>
      <c r="I380" s="9">
        <f>F380+G380+H380</f>
        <v>280</v>
      </c>
      <c r="J380" s="20">
        <v>0</v>
      </c>
      <c r="K380" s="20">
        <v>0</v>
      </c>
      <c r="L380" s="3"/>
      <c r="M380" s="3">
        <v>0</v>
      </c>
      <c r="N380" s="20">
        <f>J380+K380+L380</f>
        <v>0</v>
      </c>
      <c r="O380" s="28">
        <v>0</v>
      </c>
      <c r="P380" s="28">
        <v>0</v>
      </c>
      <c r="Q380" s="3">
        <v>0</v>
      </c>
      <c r="R380" s="3">
        <v>0</v>
      </c>
      <c r="S380" s="3">
        <v>0</v>
      </c>
      <c r="T380" s="1">
        <v>0</v>
      </c>
      <c r="U380" s="33">
        <f>MAX(P380, R380, T380)</f>
        <v>0</v>
      </c>
      <c r="V380" s="1">
        <f>O380+Q380+S380</f>
        <v>0</v>
      </c>
      <c r="W380">
        <v>0</v>
      </c>
      <c r="X380" s="58">
        <v>0</v>
      </c>
      <c r="Y380"/>
      <c r="Z380" s="52">
        <f>W380+X380+Y380</f>
        <v>0</v>
      </c>
      <c r="AA380" s="2">
        <f>I380+N380+V380+Z380</f>
        <v>280</v>
      </c>
    </row>
    <row r="381" spans="1:27" hidden="1">
      <c r="A381" s="3"/>
      <c r="B381" s="3">
        <v>1</v>
      </c>
      <c r="C381" s="3"/>
      <c r="D381" s="3"/>
      <c r="E381" s="3"/>
      <c r="F381" s="72">
        <v>1279</v>
      </c>
      <c r="G381" s="9">
        <v>0</v>
      </c>
      <c r="H381" s="9">
        <v>0</v>
      </c>
      <c r="I381" s="9">
        <f>F381+G381+H381</f>
        <v>1279</v>
      </c>
      <c r="J381" s="2">
        <v>0</v>
      </c>
      <c r="K381" s="2">
        <v>0</v>
      </c>
      <c r="L381" s="53">
        <v>0</v>
      </c>
      <c r="M381">
        <v>0</v>
      </c>
      <c r="N381" s="2">
        <f>J381+K381+L381</f>
        <v>0</v>
      </c>
      <c r="O381" s="28">
        <v>0</v>
      </c>
      <c r="P381" s="28"/>
      <c r="Q381" s="3">
        <v>0</v>
      </c>
      <c r="R381" s="3">
        <v>0</v>
      </c>
      <c r="S381" s="3">
        <v>0</v>
      </c>
      <c r="T381" s="1">
        <v>0</v>
      </c>
      <c r="U381" s="33">
        <f>MAX(P381, R381, T381)</f>
        <v>0</v>
      </c>
      <c r="V381" s="1">
        <f>O381+Q381+S381</f>
        <v>0</v>
      </c>
      <c r="W381" s="3">
        <v>0</v>
      </c>
      <c r="X381">
        <v>0</v>
      </c>
      <c r="Y381">
        <v>0</v>
      </c>
      <c r="Z381" s="52">
        <f>W381+X381+Y381</f>
        <v>0</v>
      </c>
      <c r="AA381" s="2">
        <f>I381+N381+V381+Z381</f>
        <v>1279</v>
      </c>
    </row>
    <row r="382" spans="1:27" hidden="1">
      <c r="A382" s="3"/>
      <c r="B382" s="3">
        <v>1</v>
      </c>
      <c r="C382" s="3"/>
      <c r="D382" s="3"/>
      <c r="E382" s="3"/>
      <c r="F382" s="23">
        <v>900</v>
      </c>
      <c r="G382" s="9">
        <v>0</v>
      </c>
      <c r="H382" s="10">
        <v>0</v>
      </c>
      <c r="I382" s="9">
        <f>F382+G382+H382</f>
        <v>900</v>
      </c>
      <c r="J382" s="2">
        <v>0</v>
      </c>
      <c r="K382" s="2">
        <v>0</v>
      </c>
      <c r="L382" s="2">
        <v>0</v>
      </c>
      <c r="M382" s="3">
        <v>0</v>
      </c>
      <c r="N382" s="2">
        <f>J382+K382+L382</f>
        <v>0</v>
      </c>
      <c r="O382" s="28">
        <v>0</v>
      </c>
      <c r="P382" s="28"/>
      <c r="Q382" s="3">
        <v>0</v>
      </c>
      <c r="R382">
        <v>0</v>
      </c>
      <c r="S382" s="3"/>
      <c r="T382" s="1"/>
      <c r="U382" s="33">
        <f>MAX(P382, R382, T382)</f>
        <v>0</v>
      </c>
      <c r="V382" s="1">
        <f>O382+Q382+S382</f>
        <v>0</v>
      </c>
      <c r="W382" s="3">
        <v>0</v>
      </c>
      <c r="X382">
        <v>0</v>
      </c>
      <c r="Y382"/>
      <c r="Z382" s="52">
        <f>W382+X382+Y382</f>
        <v>0</v>
      </c>
      <c r="AA382" s="2">
        <f>I382+N382+V382+Z382</f>
        <v>900</v>
      </c>
    </row>
    <row r="383" spans="1:27">
      <c r="A383" s="3" t="s">
        <v>526</v>
      </c>
      <c r="B383" s="3">
        <v>1</v>
      </c>
      <c r="C383" s="3" t="s">
        <v>51</v>
      </c>
      <c r="D383" s="3" t="s">
        <v>103</v>
      </c>
      <c r="E383" s="3" t="s">
        <v>26</v>
      </c>
      <c r="F383" s="23">
        <v>250</v>
      </c>
      <c r="G383" s="9">
        <v>0</v>
      </c>
      <c r="H383" s="9">
        <v>0</v>
      </c>
      <c r="I383" s="9">
        <f>F383+G383+H383</f>
        <v>250</v>
      </c>
      <c r="J383" s="2">
        <v>0</v>
      </c>
      <c r="K383" s="2">
        <v>0</v>
      </c>
      <c r="L383" s="55">
        <v>0</v>
      </c>
      <c r="M383">
        <v>0</v>
      </c>
      <c r="N383" s="2">
        <f>J383+K383+L383</f>
        <v>0</v>
      </c>
      <c r="O383" s="28">
        <v>0</v>
      </c>
      <c r="P383" s="28">
        <v>0</v>
      </c>
      <c r="Q383">
        <v>0</v>
      </c>
      <c r="R383">
        <v>0</v>
      </c>
      <c r="S383" s="3">
        <v>0</v>
      </c>
      <c r="T383" s="1">
        <v>0</v>
      </c>
      <c r="U383" s="33">
        <f>MAX(P383, R383, T383)</f>
        <v>0</v>
      </c>
      <c r="V383" s="1">
        <f>O383+Q383+S383</f>
        <v>0</v>
      </c>
      <c r="W383" s="3"/>
      <c r="X383">
        <v>0</v>
      </c>
      <c r="Y383">
        <v>0</v>
      </c>
      <c r="Z383" s="52">
        <f>W383+X383+Y383</f>
        <v>0</v>
      </c>
      <c r="AA383" s="2">
        <f>I383+N383+V383+Z383</f>
        <v>250</v>
      </c>
    </row>
    <row r="384" spans="1:27">
      <c r="A384" s="3" t="s">
        <v>527</v>
      </c>
      <c r="B384" s="3">
        <v>1</v>
      </c>
      <c r="C384" s="3" t="s">
        <v>212</v>
      </c>
      <c r="D384" s="3" t="s">
        <v>136</v>
      </c>
      <c r="E384" s="3" t="s">
        <v>26</v>
      </c>
      <c r="F384" s="72"/>
      <c r="G384" s="9"/>
      <c r="H384" s="10"/>
      <c r="I384" s="9"/>
      <c r="J384" s="2"/>
      <c r="K384" s="2"/>
      <c r="L384" s="53"/>
      <c r="N384" s="2"/>
      <c r="O384" s="28"/>
      <c r="P384" s="28"/>
      <c r="Q384" s="3"/>
      <c r="R384" s="3"/>
      <c r="S384" s="3"/>
      <c r="T384" s="1"/>
      <c r="U384" s="38"/>
      <c r="V384" s="1"/>
      <c r="W384" s="3"/>
      <c r="X384">
        <v>216</v>
      </c>
      <c r="Y384">
        <v>0</v>
      </c>
      <c r="Z384" s="52">
        <f>W384+X384+Y384</f>
        <v>216</v>
      </c>
      <c r="AA384" s="2">
        <f>I384+N384+V384+Z384</f>
        <v>216</v>
      </c>
    </row>
    <row r="385" spans="1:29">
      <c r="A385" s="3" t="s">
        <v>528</v>
      </c>
      <c r="B385" s="3">
        <v>2</v>
      </c>
      <c r="C385" s="3" t="s">
        <v>212</v>
      </c>
      <c r="D385" s="3" t="s">
        <v>64</v>
      </c>
      <c r="E385" s="3" t="s">
        <v>26</v>
      </c>
      <c r="F385" s="3"/>
      <c r="G385" s="9"/>
      <c r="H385" s="10"/>
      <c r="I385" s="9"/>
      <c r="J385" s="2"/>
      <c r="K385" s="2"/>
      <c r="L385" s="3"/>
      <c r="M385" s="3"/>
      <c r="N385" s="2"/>
      <c r="O385" s="28">
        <v>634</v>
      </c>
      <c r="P385" s="28">
        <v>634</v>
      </c>
      <c r="Q385" s="3">
        <v>1688</v>
      </c>
      <c r="R385" s="3">
        <v>1295</v>
      </c>
      <c r="S385">
        <v>0</v>
      </c>
      <c r="T385" s="1">
        <v>0</v>
      </c>
      <c r="U385" s="38">
        <f>MAX(P385, R385, T385)</f>
        <v>1295</v>
      </c>
      <c r="V385" s="1"/>
      <c r="W385" s="3">
        <v>0</v>
      </c>
      <c r="X385">
        <v>0</v>
      </c>
      <c r="Y385">
        <v>0</v>
      </c>
      <c r="Z385" s="52">
        <f>W385+X385+Y385</f>
        <v>0</v>
      </c>
      <c r="AA385" s="2">
        <f>I385+N385+V385+Z385</f>
        <v>0</v>
      </c>
    </row>
    <row r="386" spans="1:29" hidden="1">
      <c r="B386" s="3"/>
      <c r="E386" s="3"/>
      <c r="F386" s="23">
        <v>0</v>
      </c>
      <c r="G386" s="9">
        <v>0</v>
      </c>
      <c r="H386" s="10">
        <v>0</v>
      </c>
      <c r="I386" s="9">
        <v>0</v>
      </c>
      <c r="J386" s="2">
        <v>0</v>
      </c>
      <c r="K386" s="2">
        <v>0</v>
      </c>
      <c r="L386" s="28">
        <v>0</v>
      </c>
      <c r="M386" s="3">
        <v>0</v>
      </c>
      <c r="N386" s="2">
        <f t="shared" ref="N375:N386" si="5">J386+K386+L386</f>
        <v>0</v>
      </c>
      <c r="O386" s="28">
        <v>515</v>
      </c>
      <c r="P386" s="28">
        <v>515</v>
      </c>
      <c r="Q386">
        <v>4050</v>
      </c>
      <c r="U386" s="38"/>
      <c r="V386" s="1"/>
      <c r="Y386"/>
      <c r="Z386" s="62">
        <f>W386+X386+Y386</f>
        <v>0</v>
      </c>
      <c r="AA386" s="2">
        <f t="shared" ref="AA369:AA386" si="6">I386+N386+V386+Z386</f>
        <v>0</v>
      </c>
      <c r="AC386" s="3"/>
    </row>
    <row r="387" spans="1:29" hidden="1">
      <c r="B387" t="s">
        <v>274</v>
      </c>
      <c r="E387" t="s">
        <v>274</v>
      </c>
      <c r="H387" s="8"/>
      <c r="Y387"/>
      <c r="AA387" s="28"/>
    </row>
    <row r="388" spans="1:29">
      <c r="H388" s="8"/>
    </row>
    <row r="389" spans="1:29">
      <c r="H389" s="8"/>
    </row>
    <row r="390" spans="1:29">
      <c r="H390" s="8"/>
    </row>
    <row r="391" spans="1:29">
      <c r="H391" s="8"/>
    </row>
    <row r="392" spans="1:29">
      <c r="H392" s="8"/>
    </row>
  </sheetData>
  <autoFilter ref="A2:AG387" xr:uid="{00000000-0001-0000-0000-000000000000}">
    <filterColumn colId="4">
      <filters>
        <filter val="USA"/>
      </filters>
    </filterColumn>
    <sortState xmlns:xlrd2="http://schemas.microsoft.com/office/spreadsheetml/2017/richdata2" ref="A3:AG387">
      <sortCondition descending="1" ref="AA2:AA38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B4FE6-5684-47E5-9EEF-2363100607FD}"/>
</file>

<file path=customXml/itemProps2.xml><?xml version="1.0" encoding="utf-8"?>
<ds:datastoreItem xmlns:ds="http://schemas.openxmlformats.org/officeDocument/2006/customXml" ds:itemID="{4160AEDB-E996-4DDB-84F2-BCA4170F11EB}"/>
</file>

<file path=customXml/itemProps3.xml><?xml version="1.0" encoding="utf-8"?>
<ds:datastoreItem xmlns:ds="http://schemas.openxmlformats.org/officeDocument/2006/customXml" ds:itemID="{58000E4C-A72D-4832-AD09-D54A7B5EDD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Rozier</dc:creator>
  <cp:keywords/>
  <dc:description/>
  <cp:lastModifiedBy/>
  <cp:revision/>
  <dcterms:created xsi:type="dcterms:W3CDTF">2025-04-03T15:05:07Z</dcterms:created>
  <dcterms:modified xsi:type="dcterms:W3CDTF">2026-02-02T19:29:38Z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